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D:\Dropbox\PRORAČUN 2026\Planiranje 2026.-2028\"/>
    </mc:Choice>
  </mc:AlternateContent>
  <xr:revisionPtr revIDLastSave="0" documentId="13_ncr:1_{C07CCFB8-EEBE-4A23-AD99-90D24904336B}" xr6:coauthVersionLast="37" xr6:coauthVersionMax="47" xr10:uidLastSave="{00000000-0000-0000-0000-000000000000}"/>
  <bookViews>
    <workbookView xWindow="0" yWindow="0" windowWidth="10590" windowHeight="1146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7" i="7" l="1"/>
  <c r="G96" i="7" s="1"/>
  <c r="G95" i="7" s="1"/>
  <c r="H97" i="7"/>
  <c r="H96" i="7" s="1"/>
  <c r="H95" i="7" s="1"/>
  <c r="G101" i="7"/>
  <c r="G100" i="7" s="1"/>
  <c r="H101" i="7"/>
  <c r="H100" i="7" s="1"/>
  <c r="G102" i="7"/>
  <c r="H102" i="7"/>
  <c r="G82" i="7"/>
  <c r="G81" i="7" s="1"/>
  <c r="G80" i="7" s="1"/>
  <c r="G79" i="7" s="1"/>
  <c r="H82" i="7"/>
  <c r="H81" i="7" s="1"/>
  <c r="H80" i="7" s="1"/>
  <c r="H79" i="7" s="1"/>
  <c r="G87" i="7"/>
  <c r="G86" i="7" s="1"/>
  <c r="G85" i="7" s="1"/>
  <c r="G84" i="7" s="1"/>
  <c r="H87" i="7"/>
  <c r="H86" i="7" s="1"/>
  <c r="H85" i="7" s="1"/>
  <c r="H84" i="7" s="1"/>
  <c r="G91" i="7"/>
  <c r="G90" i="7" s="1"/>
  <c r="G89" i="7" s="1"/>
  <c r="H91" i="7"/>
  <c r="H90" i="7" s="1"/>
  <c r="H89" i="7" s="1"/>
  <c r="G71" i="7"/>
  <c r="G70" i="7" s="1"/>
  <c r="H71" i="7"/>
  <c r="H70" i="7" s="1"/>
  <c r="G76" i="7"/>
  <c r="G75" i="7" s="1"/>
  <c r="G74" i="7" s="1"/>
  <c r="G73" i="7" s="1"/>
  <c r="H76" i="7"/>
  <c r="H75" i="7" s="1"/>
  <c r="H74" i="7" s="1"/>
  <c r="H73" i="7" s="1"/>
  <c r="H58" i="7"/>
  <c r="G59" i="7"/>
  <c r="G58" i="7" s="1"/>
  <c r="H59" i="7"/>
  <c r="G63" i="7"/>
  <c r="G62" i="7" s="1"/>
  <c r="H63" i="7"/>
  <c r="H62" i="7" s="1"/>
  <c r="G68" i="7"/>
  <c r="G67" i="7" s="1"/>
  <c r="H68" i="7"/>
  <c r="H67" i="7" s="1"/>
  <c r="G45" i="7"/>
  <c r="G44" i="7" s="1"/>
  <c r="H45" i="7"/>
  <c r="H44" i="7" s="1"/>
  <c r="G50" i="7"/>
  <c r="G49" i="7" s="1"/>
  <c r="G48" i="7" s="1"/>
  <c r="H50" i="7"/>
  <c r="H49" i="7" s="1"/>
  <c r="H48" i="7" s="1"/>
  <c r="G53" i="7"/>
  <c r="H53" i="7"/>
  <c r="G54" i="7"/>
  <c r="H54" i="7"/>
  <c r="G40" i="7"/>
  <c r="H40" i="7"/>
  <c r="H39" i="7" s="1"/>
  <c r="G34" i="7"/>
  <c r="H34" i="7"/>
  <c r="H33" i="7" s="1"/>
  <c r="H32" i="7" s="1"/>
  <c r="F101" i="7"/>
  <c r="F100" i="7" s="1"/>
  <c r="F102" i="7"/>
  <c r="F90" i="7"/>
  <c r="F89" i="7"/>
  <c r="F97" i="7"/>
  <c r="F96" i="7" s="1"/>
  <c r="F95" i="7" s="1"/>
  <c r="F71" i="7"/>
  <c r="F70" i="7" s="1"/>
  <c r="F67" i="7"/>
  <c r="F68" i="7"/>
  <c r="F82" i="7"/>
  <c r="F81" i="7" s="1"/>
  <c r="F80" i="7" s="1"/>
  <c r="F79" i="7" s="1"/>
  <c r="F54" i="7"/>
  <c r="F53" i="7" s="1"/>
  <c r="F50" i="7"/>
  <c r="F49" i="7" s="1"/>
  <c r="F45" i="7"/>
  <c r="F44" i="7" s="1"/>
  <c r="F40" i="7"/>
  <c r="F39" i="7" s="1"/>
  <c r="G39" i="7"/>
  <c r="G33" i="7"/>
  <c r="G32" i="7" s="1"/>
  <c r="F34" i="7"/>
  <c r="F33" i="7" s="1"/>
  <c r="F32" i="7" s="1"/>
  <c r="F27" i="7"/>
  <c r="F26" i="7" s="1"/>
  <c r="F25" i="7" s="1"/>
  <c r="F24" i="7" s="1"/>
  <c r="G27" i="7"/>
  <c r="G26" i="7" s="1"/>
  <c r="G25" i="7" s="1"/>
  <c r="G24" i="7" s="1"/>
  <c r="H27" i="7"/>
  <c r="H26" i="7" s="1"/>
  <c r="H25" i="7" s="1"/>
  <c r="H24" i="7" s="1"/>
  <c r="F22" i="7"/>
  <c r="F21" i="7" s="1"/>
  <c r="F20" i="7" s="1"/>
  <c r="F19" i="7" s="1"/>
  <c r="G22" i="7"/>
  <c r="G21" i="7" s="1"/>
  <c r="G20" i="7" s="1"/>
  <c r="G19" i="7" s="1"/>
  <c r="H22" i="7"/>
  <c r="H21" i="7" s="1"/>
  <c r="H20" i="7" s="1"/>
  <c r="H19" i="7" s="1"/>
  <c r="F14" i="7"/>
  <c r="F13" i="7" s="1"/>
  <c r="F15" i="7"/>
  <c r="F16" i="7"/>
  <c r="G16" i="7"/>
  <c r="G15" i="7" s="1"/>
  <c r="G14" i="7" s="1"/>
  <c r="G13" i="7" s="1"/>
  <c r="H16" i="7"/>
  <c r="H15" i="7" s="1"/>
  <c r="H14" i="7" s="1"/>
  <c r="H13" i="7" s="1"/>
  <c r="E97" i="7"/>
  <c r="E96" i="7" s="1"/>
  <c r="E95" i="7" s="1"/>
  <c r="E102" i="7"/>
  <c r="E71" i="7"/>
  <c r="E68" i="7"/>
  <c r="E82" i="7"/>
  <c r="E81" i="7"/>
  <c r="E80" i="7"/>
  <c r="E79" i="7"/>
  <c r="D80" i="7"/>
  <c r="E75" i="7"/>
  <c r="E74" i="7" s="1"/>
  <c r="E73" i="7" s="1"/>
  <c r="E76" i="7"/>
  <c r="F76" i="7"/>
  <c r="F75" i="7" s="1"/>
  <c r="F74" i="7" s="1"/>
  <c r="F73" i="7" s="1"/>
  <c r="E87" i="7"/>
  <c r="E86" i="7" s="1"/>
  <c r="E85" i="7" s="1"/>
  <c r="E84" i="7" s="1"/>
  <c r="F87" i="7"/>
  <c r="F86" i="7" s="1"/>
  <c r="F85" i="7" s="1"/>
  <c r="F84" i="7" s="1"/>
  <c r="E63" i="7"/>
  <c r="E62" i="7" s="1"/>
  <c r="F63" i="7"/>
  <c r="F62" i="7" s="1"/>
  <c r="E59" i="7"/>
  <c r="E58" i="7" s="1"/>
  <c r="F59" i="7"/>
  <c r="F58" i="7" s="1"/>
  <c r="E54" i="7"/>
  <c r="E50" i="7"/>
  <c r="E45" i="7"/>
  <c r="E44" i="7" s="1"/>
  <c r="D101" i="7"/>
  <c r="D100" i="7" s="1"/>
  <c r="D102" i="7"/>
  <c r="D97" i="7"/>
  <c r="D92" i="7"/>
  <c r="D91" i="7"/>
  <c r="D90" i="7" s="1"/>
  <c r="D89" i="7" s="1"/>
  <c r="F91" i="7"/>
  <c r="E91" i="7"/>
  <c r="D68" i="7"/>
  <c r="D67" i="7" s="1"/>
  <c r="D63" i="7"/>
  <c r="D62" i="7" s="1"/>
  <c r="D76" i="7"/>
  <c r="D87" i="7"/>
  <c r="D86" i="7" s="1"/>
  <c r="D85" i="7" s="1"/>
  <c r="D84" i="7" s="1"/>
  <c r="D59" i="7"/>
  <c r="D58" i="7" s="1"/>
  <c r="D54" i="7"/>
  <c r="D50" i="7"/>
  <c r="D49" i="7" s="1"/>
  <c r="D45" i="7"/>
  <c r="D44" i="7" s="1"/>
  <c r="D81" i="7"/>
  <c r="D79" i="7" s="1"/>
  <c r="D75" i="7"/>
  <c r="D74" i="7" s="1"/>
  <c r="D73" i="7" s="1"/>
  <c r="E70" i="7"/>
  <c r="D71" i="7"/>
  <c r="D70" i="7" s="1"/>
  <c r="E67" i="7"/>
  <c r="E53" i="7"/>
  <c r="D53" i="7"/>
  <c r="E49" i="7"/>
  <c r="E40" i="7"/>
  <c r="E39" i="7" s="1"/>
  <c r="D40" i="7"/>
  <c r="D39" i="7" s="1"/>
  <c r="E34" i="7"/>
  <c r="E33" i="7" s="1"/>
  <c r="E32" i="7" s="1"/>
  <c r="D34" i="7"/>
  <c r="D33" i="7" s="1"/>
  <c r="D32" i="7" s="1"/>
  <c r="E27" i="7"/>
  <c r="D27" i="7"/>
  <c r="D26" i="7" s="1"/>
  <c r="D25" i="7" s="1"/>
  <c r="D24" i="7" s="1"/>
  <c r="E26" i="7"/>
  <c r="E25" i="7" s="1"/>
  <c r="E24" i="7" s="1"/>
  <c r="E22" i="7"/>
  <c r="E21" i="7" s="1"/>
  <c r="E20" i="7" s="1"/>
  <c r="E19" i="7" s="1"/>
  <c r="D22" i="7"/>
  <c r="D21" i="7" s="1"/>
  <c r="D20" i="7" s="1"/>
  <c r="D19" i="7" s="1"/>
  <c r="E16" i="7"/>
  <c r="D16" i="7"/>
  <c r="D15" i="7" s="1"/>
  <c r="D14" i="7" s="1"/>
  <c r="D13" i="7" s="1"/>
  <c r="E15" i="7"/>
  <c r="E14" i="7" s="1"/>
  <c r="E13" i="7" s="1"/>
  <c r="E11" i="5"/>
  <c r="F11" i="5"/>
  <c r="D11" i="5"/>
  <c r="D10" i="5" s="1"/>
  <c r="C11" i="5"/>
  <c r="C10" i="5" s="1"/>
  <c r="B11" i="5"/>
  <c r="B10" i="5" s="1"/>
  <c r="F10" i="5"/>
  <c r="E10" i="5"/>
  <c r="B37" i="8"/>
  <c r="F37" i="8"/>
  <c r="E37" i="8"/>
  <c r="D37" i="8"/>
  <c r="C37" i="8"/>
  <c r="F34" i="8"/>
  <c r="E34" i="8"/>
  <c r="D34" i="8"/>
  <c r="C34" i="8"/>
  <c r="B34" i="8"/>
  <c r="F31" i="8"/>
  <c r="E31" i="8"/>
  <c r="D31" i="8"/>
  <c r="C31" i="8"/>
  <c r="B31" i="8"/>
  <c r="F28" i="8"/>
  <c r="E28" i="8"/>
  <c r="D28" i="8"/>
  <c r="C28" i="8"/>
  <c r="B28" i="8"/>
  <c r="F25" i="8"/>
  <c r="E25" i="8"/>
  <c r="D25" i="8"/>
  <c r="C25" i="8"/>
  <c r="B25" i="8"/>
  <c r="F20" i="8"/>
  <c r="E20" i="8"/>
  <c r="D20" i="8"/>
  <c r="C20" i="8"/>
  <c r="B20" i="8"/>
  <c r="F18" i="8"/>
  <c r="E18" i="8"/>
  <c r="D18" i="8"/>
  <c r="C18" i="8"/>
  <c r="B18" i="8"/>
  <c r="F16" i="8"/>
  <c r="E16" i="8"/>
  <c r="D16" i="8"/>
  <c r="C16" i="8"/>
  <c r="B16" i="8"/>
  <c r="F14" i="8"/>
  <c r="E14" i="8"/>
  <c r="D14" i="8"/>
  <c r="C14" i="8"/>
  <c r="B14" i="8"/>
  <c r="F11" i="8"/>
  <c r="E11" i="8"/>
  <c r="D11" i="8"/>
  <c r="C11" i="8"/>
  <c r="G29" i="3"/>
  <c r="F29" i="3"/>
  <c r="E29" i="3"/>
  <c r="D29" i="3"/>
  <c r="C29" i="3"/>
  <c r="G23" i="3"/>
  <c r="F23" i="3"/>
  <c r="E23" i="3"/>
  <c r="D23" i="3"/>
  <c r="C23" i="3"/>
  <c r="D11" i="3"/>
  <c r="E11" i="3"/>
  <c r="F11" i="3"/>
  <c r="G11" i="3"/>
  <c r="C11" i="3"/>
  <c r="G66" i="7" l="1"/>
  <c r="H94" i="7"/>
  <c r="G94" i="7"/>
  <c r="H66" i="7"/>
  <c r="G57" i="7"/>
  <c r="H57" i="7"/>
  <c r="G38" i="7"/>
  <c r="G31" i="7" s="1"/>
  <c r="F94" i="7"/>
  <c r="F66" i="7"/>
  <c r="F57" i="7"/>
  <c r="F48" i="7"/>
  <c r="H38" i="7"/>
  <c r="F38" i="7"/>
  <c r="F31" i="7"/>
  <c r="F30" i="7" s="1"/>
  <c r="F29" i="7" s="1"/>
  <c r="H12" i="7"/>
  <c r="H11" i="7" s="1"/>
  <c r="G12" i="7"/>
  <c r="G11" i="7" s="1"/>
  <c r="F12" i="7"/>
  <c r="F11" i="7" s="1"/>
  <c r="E57" i="7"/>
  <c r="D66" i="7"/>
  <c r="D38" i="7"/>
  <c r="E38" i="7"/>
  <c r="D12" i="7"/>
  <c r="D11" i="7" s="1"/>
  <c r="D48" i="7"/>
  <c r="D57" i="7"/>
  <c r="E48" i="7"/>
  <c r="E66" i="7"/>
  <c r="E12" i="7"/>
  <c r="E11" i="7" s="1"/>
  <c r="D24" i="8"/>
  <c r="C24" i="8"/>
  <c r="E24" i="8"/>
  <c r="F24" i="8"/>
  <c r="B24" i="8"/>
  <c r="F10" i="8"/>
  <c r="C10" i="8"/>
  <c r="B10" i="8"/>
  <c r="D10" i="8"/>
  <c r="E10" i="8"/>
  <c r="F22" i="3"/>
  <c r="G22" i="3"/>
  <c r="E22" i="3"/>
  <c r="D22" i="3"/>
  <c r="C22" i="3"/>
  <c r="H31" i="7" l="1"/>
  <c r="H30" i="7" s="1"/>
  <c r="H29" i="7" s="1"/>
  <c r="H10" i="7" s="1"/>
  <c r="H9" i="7" s="1"/>
  <c r="H8" i="7" s="1"/>
  <c r="H7" i="7" s="1"/>
  <c r="G30" i="7"/>
  <c r="G29" i="7" s="1"/>
  <c r="G10" i="7" s="1"/>
  <c r="G9" i="7" s="1"/>
  <c r="G8" i="7" s="1"/>
  <c r="G7" i="7" s="1"/>
  <c r="F10" i="7"/>
  <c r="F9" i="7" s="1"/>
  <c r="F8" i="7" s="1"/>
  <c r="F7" i="7" s="1"/>
  <c r="D31" i="7"/>
  <c r="D30" i="7" s="1"/>
  <c r="D29" i="7" s="1"/>
  <c r="D10" i="7" s="1"/>
  <c r="D9" i="7" s="1"/>
  <c r="D8" i="7" s="1"/>
  <c r="D7" i="7" s="1"/>
  <c r="E31" i="7"/>
  <c r="F11" i="10" l="1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H11" i="10"/>
  <c r="G11" i="10"/>
  <c r="G14" i="10" s="1"/>
  <c r="J8" i="10"/>
  <c r="I8" i="10"/>
  <c r="H8" i="10"/>
  <c r="G8" i="10"/>
  <c r="F8" i="10"/>
  <c r="F14" i="10" l="1"/>
  <c r="J14" i="10"/>
  <c r="J22" i="10" s="1"/>
  <c r="J28" i="10" s="1"/>
  <c r="J29" i="10" s="1"/>
  <c r="H14" i="10"/>
  <c r="H22" i="10"/>
  <c r="H28" i="10" s="1"/>
  <c r="H29" i="10" s="1"/>
  <c r="F22" i="10"/>
  <c r="F28" i="10" s="1"/>
  <c r="F29" i="10" s="1"/>
  <c r="G22" i="10"/>
  <c r="G28" i="10" s="1"/>
  <c r="G29" i="10" s="1"/>
  <c r="I11" i="10" l="1"/>
  <c r="I14" i="10" s="1"/>
  <c r="I22" i="10" l="1"/>
  <c r="I28" i="10" s="1"/>
  <c r="I29" i="10" s="1"/>
  <c r="E101" i="7"/>
  <c r="E100" i="7"/>
  <c r="E94" i="7" s="1"/>
  <c r="E90" i="7" l="1"/>
  <c r="E89" i="7" s="1"/>
  <c r="E30" i="7"/>
  <c r="E29" i="7" s="1"/>
  <c r="E10" i="7" s="1"/>
  <c r="E9" i="7" s="1"/>
  <c r="E8" i="7" s="1"/>
  <c r="E7" i="7" s="1"/>
</calcChain>
</file>

<file path=xl/sharedStrings.xml><?xml version="1.0" encoding="utf-8"?>
<sst xmlns="http://schemas.openxmlformats.org/spreadsheetml/2006/main" count="379" uniqueCount="133">
  <si>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</si>
  <si>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</si>
  <si>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</si>
  <si>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</si>
  <si>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</si>
  <si>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</si>
  <si>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Prihodi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</si>
  <si>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</si>
  <si>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</si>
  <si>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</si>
  <si>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</si>
  <si>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</si>
  <si>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</si>
  <si>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</si>
  <si>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</si>
  <si>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</si>
  <si>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</si>
  <si>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</si>
  <si>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</si>
  <si>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</si>
  <si>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</si>
  <si>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</si>
  <si>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</si>
  <si>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</si>
  <si>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…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</si>
  <si>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</si>
  <si>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</si>
  <si>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</si>
  <si>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</si>
  <si>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</si>
  <si>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</si>
  <si>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</si>
  <si>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</si>
  <si>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</si>
  <si>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</si>
  <si>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</si>
  <si>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</si>
  <si>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</si>
  <si>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</si>
  <si>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</si>
  <si>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</si>
  <si>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</si>
  <si>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</si>
  <si>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</si>
  <si>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</si>
  <si>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</si>
  <si>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</si>
  <si>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</si>
  <si>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I RASHODI PREMA EKONOMSKOJ KLASIFIKACIJI</t>
  </si>
  <si>
    <t>PRIHODI I RASHODI PREMA IZVORIMA FINANCIRANJA</t>
  </si>
  <si>
    <t xml:space="preserve">B. RAČUN FINANCIRANJA </t>
  </si>
  <si>
    <t>RAČUN FINANCIRANJA PREMA EKONOMSKOJ KLASIFIKACIJI</t>
  </si>
  <si>
    <t>RAČUN FINANCIRANJA PREMA IZVORIMA FINANCIRANJA</t>
  </si>
  <si>
    <t>Razred/ skupina</t>
  </si>
  <si>
    <t>UKUPNO RASHODI</t>
  </si>
  <si>
    <t>UKUPNO PRIHODI</t>
  </si>
  <si>
    <t>Projekcija 
 2027.</t>
  </si>
  <si>
    <t>UKUPNO PRIMICI</t>
  </si>
  <si>
    <t>UKUPNO IZDACI</t>
  </si>
  <si>
    <t>8 Namjenski primici od financijske imovine i zaduživanja</t>
  </si>
  <si>
    <t xml:space="preserve">  81 Namjenski primici od financijske imovine i zaduživanja</t>
  </si>
  <si>
    <t>Brojčana oznaka i naziv</t>
  </si>
  <si>
    <t>Prihodi od prodaje proizvoda i roba te pruženih usluga i prihodi od donacija</t>
  </si>
  <si>
    <t>PRORAČUN JEDINICE LOKALNE I PODRUČNE (REGIONALNE) SAMOUPRAVE/FINANCIJSKI PLAN PRORAČUNSKOG KORISNIKA JEDINICE LOKALNE I PODRUČNE (REGIONALNE) SAMOUPRAVE 
ZA 2026. I PROJEKCIJA ZA 2027. I 2028. GODINU</t>
  </si>
  <si>
    <t>Izvršenje 2024.</t>
  </si>
  <si>
    <t>Tekući plan 2025.</t>
  </si>
  <si>
    <t>Plan 2026.</t>
  </si>
  <si>
    <t>Projekcija 
2028.</t>
  </si>
  <si>
    <t>Projekcija
 2027.</t>
  </si>
  <si>
    <t>Projekcija 
 2028.</t>
  </si>
  <si>
    <t>Plan  2026.</t>
  </si>
  <si>
    <t>Prihodi od imovine</t>
  </si>
  <si>
    <t>Prihodi od upravnih i administrativnih pristojbi, pristojbi po posebnim propisima i naknada</t>
  </si>
  <si>
    <t>Prihodi iz proračuna</t>
  </si>
  <si>
    <t>Kazne, upravne mjere i ostali prihodi</t>
  </si>
  <si>
    <t>Financijski rashodi</t>
  </si>
  <si>
    <t>Naknade građanima i kućanstvima na temelju osiguranja i druge naknade</t>
  </si>
  <si>
    <t>Ostali rashodi</t>
  </si>
  <si>
    <t>1.1. Opći prihodi i primici</t>
  </si>
  <si>
    <t>1.0. Opći prihodi i primici</t>
  </si>
  <si>
    <t>3.3. Vlastiti prihodi</t>
  </si>
  <si>
    <t>4.5. Prihodi za posebne namjene</t>
  </si>
  <si>
    <t>5.2. Pomoći</t>
  </si>
  <si>
    <t>6 Donacije</t>
  </si>
  <si>
    <t>6.3.Donacije</t>
  </si>
  <si>
    <t>3.4. Vlastiti prihodi-rezultat</t>
  </si>
  <si>
    <t>4.9. Prihodi za posebne namjene-rezultat</t>
  </si>
  <si>
    <t>5.5. Pomoći-rezultat</t>
  </si>
  <si>
    <t>6.4.Donacije-rezultat</t>
  </si>
  <si>
    <t>09 Obrazovanje</t>
  </si>
  <si>
    <t>0912 Osnovno obrazovanje</t>
  </si>
  <si>
    <t>096 Dodatne usluge u sustavu obrazovanja</t>
  </si>
  <si>
    <t>Razdjel 004 UPRAVNI ODJEL ZA DRUŠTVENE DJELATNOSTI</t>
  </si>
  <si>
    <t>Glava 00404 JAVNE USTANOVE ODGOJA I OBRAZOVANJA - OSNOVNE ŠKOLE</t>
  </si>
  <si>
    <t>Proračunski korisnik 9763 OŠ "JULIJA KEMPFA"</t>
  </si>
  <si>
    <t>Korisnik  K005 OŠ "JULIJA KEMPFA"</t>
  </si>
  <si>
    <t>GLAVNI PROGRAM A06 ZAKONSKI STANDARD</t>
  </si>
  <si>
    <t>PROGRAM 6000 REDOVNA DJELATNOST OSNOVNOG ŠKOLSTVA</t>
  </si>
  <si>
    <t>Aktivnost A600001 OSNOVNA AKTIVNOST OSNOVNOG ŠKOLSTVA</t>
  </si>
  <si>
    <t>Izvor  1. OPĆI PRIHODI I PRIMICI</t>
  </si>
  <si>
    <t>Izvor  1.1. OPĆI PRIHODI I PRIMICI - DEC OŠ</t>
  </si>
  <si>
    <t/>
  </si>
  <si>
    <t>3</t>
  </si>
  <si>
    <t>32</t>
  </si>
  <si>
    <t>34</t>
  </si>
  <si>
    <t>Kapitalni projekt K600001 NABAVA OPREME U OSNOVNOM ŠKOLSTVU</t>
  </si>
  <si>
    <t>4</t>
  </si>
  <si>
    <t>42</t>
  </si>
  <si>
    <t>Rashodi za nabavu proizvedene dugotrajne imovine</t>
  </si>
  <si>
    <t>Kapitalni projekt K600003 NABAVA KNJIGA U OSNOVNOM ŠKOLSTVU</t>
  </si>
  <si>
    <t>GLAVNI PROGRAM A07 FINANCIRANJE IZNAD ZAKONSKOG STANDARDA</t>
  </si>
  <si>
    <t>PROGRAM 7000 REDOVNA DJELATNOST OSNOVNOG ŠKOLSTVA - IZNAD ZAKONSKI STANDARD</t>
  </si>
  <si>
    <t>Aktivnost A700001 OSNOVNA AKTIVNOST OSNOVNOG ŠKOLSTVA</t>
  </si>
  <si>
    <t>Izvor  1.0. OPĆI PRIHODI I PRIMICI</t>
  </si>
  <si>
    <t>31</t>
  </si>
  <si>
    <t>37</t>
  </si>
  <si>
    <t>Izvor  3. VLASTITI PRIHODI</t>
  </si>
  <si>
    <t>Izvor  3.3. VLASTITI PRIHODI PK - ŠKOLE</t>
  </si>
  <si>
    <t>38</t>
  </si>
  <si>
    <t>Izvor  3.4. VLASTITI PRIHODI PK - ŠKOLE - REZULTAT PRETHODNE GODINE</t>
  </si>
  <si>
    <t>Izvor  4. PRIHODI ZA POSEBNE NAMJENE</t>
  </si>
  <si>
    <t>Izvor  4.5. PRIHODI ZA POSEBNE NAMJENE PK - ŠKOLE</t>
  </si>
  <si>
    <t>Izvor  4.9. PRIHOD ZA POSEBNE NAMJENE PK - ŠKOLE - REZULTAT PRETH. GOD</t>
  </si>
  <si>
    <t>Izvor  5. POMOĆI</t>
  </si>
  <si>
    <t>Izvor  5.2. POMOĆI PK - ŠKOLE</t>
  </si>
  <si>
    <t>Izvor  5.5. POMOĆI PK - ŠKOLE - REZULTAT PRETHODNE GODINE</t>
  </si>
  <si>
    <t>Izvor  6. DONACIJE</t>
  </si>
  <si>
    <t>Izvor  6.3. DONACIJE PK - ŠKOLE</t>
  </si>
  <si>
    <t>Izvor  6.4. DONACIJE PK - ŠKOLE - REZULTAT PRETHODNE GODINE</t>
  </si>
  <si>
    <t>Aktivnost A700002 OSNOVNA AKTIVNOST OSNOVNOG ŠKOLSTVA - MZOŠ</t>
  </si>
  <si>
    <t>Kapitalni projekt K700001 NABAVA OPREME U OSNOVNOM ŠKOLSTVU</t>
  </si>
  <si>
    <t>Kapitalni projekt K700003 NABAVA KNJIGA U OSNOVNOM ŠKOLSTVU</t>
  </si>
  <si>
    <t>Tekući projekt T700001 PROJEKT "PETICA ZA DVOJE VIII. FAZA"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</si>
</sst>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indexed="9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1" fillId="0" borderId="0"/>
    <xf numFmtId="0" fontId="7" fillId="0" borderId="0"/>
  </cellStyleXfs>
  <cellXfs count="143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20" fillId="0" borderId="3" xfId="0" applyNumberFormat="1" applyFont="1" applyBorder="1" applyAlignment="1" applyProtection="1"/>
    <xf numFmtId="4" fontId="0" fillId="0" borderId="0" xfId="0" applyNumberFormat="1"/>
    <xf numFmtId="0" fontId="7" fillId="2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left" vertical="center" wrapText="1"/>
    </xf>
    <xf numFmtId="4" fontId="3" fillId="2" borderId="4" xfId="1" applyNumberFormat="1" applyFont="1" applyFill="1" applyBorder="1" applyAlignment="1">
      <alignment horizontal="right"/>
    </xf>
    <xf numFmtId="4" fontId="3" fillId="2" borderId="3" xfId="1" applyNumberFormat="1" applyFont="1" applyFill="1" applyBorder="1" applyAlignment="1">
      <alignment horizontal="right"/>
    </xf>
    <xf numFmtId="0" fontId="21" fillId="0" borderId="0" xfId="1"/>
    <xf numFmtId="0" fontId="7" fillId="0" borderId="3" xfId="2" applyFont="1" applyFill="1" applyBorder="1" applyAlignment="1">
      <alignment wrapText="1"/>
    </xf>
    <xf numFmtId="4" fontId="7" fillId="0" borderId="3" xfId="0" applyNumberFormat="1" applyFont="1" applyFill="1" applyBorder="1" applyAlignment="1">
      <alignment horizontal="right"/>
    </xf>
    <xf numFmtId="4" fontId="21" fillId="0" borderId="0" xfId="1" applyNumberFormat="1"/>
    <xf numFmtId="0" fontId="7" fillId="2" borderId="3" xfId="1" quotePrefix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0" fontId="9" fillId="2" borderId="3" xfId="1" applyFont="1" applyFill="1" applyBorder="1" applyAlignment="1">
      <alignment horizontal="left" vertical="center" wrapText="1"/>
    </xf>
    <xf numFmtId="4" fontId="6" fillId="2" borderId="4" xfId="1" applyNumberFormat="1" applyFont="1" applyFill="1" applyBorder="1" applyAlignment="1">
      <alignment horizontal="right"/>
    </xf>
    <xf numFmtId="0" fontId="7" fillId="2" borderId="3" xfId="1" quotePrefix="1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wrapText="1"/>
    </xf>
    <xf numFmtId="4" fontId="3" fillId="2" borderId="4" xfId="1" applyNumberFormat="1" applyFont="1" applyFill="1" applyBorder="1" applyAlignment="1">
      <alignment horizontal="left"/>
    </xf>
    <xf numFmtId="0" fontId="9" fillId="2" borderId="3" xfId="1" applyFont="1" applyFill="1" applyBorder="1" applyAlignment="1">
      <alignment horizontal="left" vertical="center"/>
    </xf>
    <xf numFmtId="0" fontId="9" fillId="2" borderId="3" xfId="1" applyFont="1" applyFill="1" applyBorder="1" applyAlignment="1">
      <alignment vertical="center" wrapText="1"/>
    </xf>
    <xf numFmtId="4" fontId="6" fillId="2" borderId="3" xfId="1" applyNumberFormat="1" applyFont="1" applyFill="1" applyBorder="1" applyAlignment="1">
      <alignment horizontal="right"/>
    </xf>
    <xf numFmtId="0" fontId="7" fillId="2" borderId="3" xfId="1" applyFont="1" applyFill="1" applyBorder="1" applyAlignment="1">
      <alignment vertical="center" wrapText="1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horizontal="right" vertical="center" wrapText="1"/>
    </xf>
    <xf numFmtId="0" fontId="8" fillId="2" borderId="3" xfId="1" quotePrefix="1" applyFont="1" applyFill="1" applyBorder="1" applyAlignment="1">
      <alignment horizontal="left" vertical="center"/>
    </xf>
    <xf numFmtId="4" fontId="7" fillId="2" borderId="3" xfId="0" applyNumberFormat="1" applyFont="1" applyFill="1" applyBorder="1" applyAlignment="1" applyProtection="1"/>
    <xf numFmtId="0" fontId="9" fillId="2" borderId="3" xfId="1" quotePrefix="1" applyFont="1" applyFill="1" applyBorder="1" applyAlignment="1">
      <alignment horizontal="left" vertical="center"/>
    </xf>
    <xf numFmtId="0" fontId="8" fillId="2" borderId="3" xfId="1" quotePrefix="1" applyFont="1" applyFill="1" applyBorder="1" applyAlignment="1">
      <alignment horizontal="left" vertical="center" wrapText="1"/>
    </xf>
    <xf numFmtId="4" fontId="21" fillId="0" borderId="3" xfId="1" applyNumberFormat="1" applyBorder="1" applyAlignment="1">
      <alignment horizontal="right"/>
    </xf>
    <xf numFmtId="4" fontId="21" fillId="0" borderId="3" xfId="1" applyNumberFormat="1" applyBorder="1"/>
    <xf numFmtId="4" fontId="1" fillId="0" borderId="3" xfId="1" applyNumberFormat="1" applyFont="1" applyBorder="1"/>
    <xf numFmtId="0" fontId="22" fillId="9" borderId="3" xfId="0" applyFont="1" applyFill="1" applyBorder="1"/>
    <xf numFmtId="4" fontId="22" fillId="9" borderId="3" xfId="0" applyNumberFormat="1" applyFont="1" applyFill="1" applyBorder="1"/>
    <xf numFmtId="0" fontId="22" fillId="10" borderId="3" xfId="0" applyFont="1" applyFill="1" applyBorder="1"/>
    <xf numFmtId="4" fontId="22" fillId="10" borderId="3" xfId="0" applyNumberFormat="1" applyFont="1" applyFill="1" applyBorder="1"/>
    <xf numFmtId="0" fontId="22" fillId="11" borderId="3" xfId="0" applyFont="1" applyFill="1" applyBorder="1"/>
    <xf numFmtId="4" fontId="22" fillId="11" borderId="3" xfId="0" applyNumberFormat="1" applyFont="1" applyFill="1" applyBorder="1"/>
    <xf numFmtId="0" fontId="6" fillId="12" borderId="3" xfId="0" applyFont="1" applyFill="1" applyBorder="1"/>
    <xf numFmtId="4" fontId="6" fillId="12" borderId="3" xfId="0" applyNumberFormat="1" applyFont="1" applyFill="1" applyBorder="1"/>
    <xf numFmtId="0" fontId="22" fillId="13" borderId="3" xfId="0" applyFont="1" applyFill="1" applyBorder="1"/>
    <xf numFmtId="4" fontId="22" fillId="13" borderId="3" xfId="0" applyNumberFormat="1" applyFont="1" applyFill="1" applyBorder="1"/>
    <xf numFmtId="0" fontId="6" fillId="7" borderId="3" xfId="0" applyFont="1" applyFill="1" applyBorder="1"/>
    <xf numFmtId="4" fontId="6" fillId="7" borderId="3" xfId="0" applyNumberFormat="1" applyFont="1" applyFill="1" applyBorder="1"/>
    <xf numFmtId="0" fontId="6" fillId="8" borderId="3" xfId="0" applyFont="1" applyFill="1" applyBorder="1"/>
    <xf numFmtId="4" fontId="6" fillId="8" borderId="3" xfId="0" applyNumberFormat="1" applyFont="1" applyFill="1" applyBorder="1"/>
    <xf numFmtId="0" fontId="6" fillId="5" borderId="3" xfId="0" applyFont="1" applyFill="1" applyBorder="1"/>
    <xf numFmtId="4" fontId="6" fillId="5" borderId="3" xfId="0" applyNumberFormat="1" applyFont="1" applyFill="1" applyBorder="1"/>
    <xf numFmtId="0" fontId="6" fillId="6" borderId="3" xfId="0" applyFont="1" applyFill="1" applyBorder="1"/>
    <xf numFmtId="4" fontId="6" fillId="6" borderId="3" xfId="0" applyNumberFormat="1" applyFont="1" applyFill="1" applyBorder="1"/>
    <xf numFmtId="0" fontId="9" fillId="0" borderId="3" xfId="0" applyFont="1" applyBorder="1"/>
    <xf numFmtId="4" fontId="9" fillId="0" borderId="3" xfId="0" applyNumberFormat="1" applyFont="1" applyBorder="1"/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 wrapText="1"/>
    </xf>
    <xf numFmtId="0" fontId="12" fillId="4" borderId="4" xfId="1" applyFont="1" applyFill="1" applyBorder="1" applyAlignment="1">
      <alignment horizontal="center" vertical="center" wrapText="1"/>
    </xf>
  </cellXfs>
  <cellStyles count="3">
    <cellStyle name="Normalno" xfId="0" builtinId="0"/>
    <cellStyle name="Normalno 2" xfId="1" xr:uid="{DD51A04D-EAB3-49E5-BE41-B34F634A5959}"/>
    <cellStyle name="Normalno 3" xfId="2" xr:uid="{407CCFA3-103A-4077-AF59-E4242F2E61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topLeftCell="A7" workbookViewId="0">
      <selection activeCell="H10" sqref="H10"/>
    </sheetView>
  </sheetViews>
  <sheetFormatPr defaultRowHeight="15" x14ac:dyDescent="0.25"/>
  <cols>
    <col min="5" max="10" width="25.28515625" customWidth="1"/>
    <col min="13" max="13" width="11.7109375" bestFit="1" customWidth="1"/>
  </cols>
  <sheetData>
    <row r="1" spans="1:13" ht="48" customHeight="1" x14ac:dyDescent="0.25">
      <c r="A1" s="119" t="s">
        <v>63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3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3" ht="15.75" x14ac:dyDescent="0.25">
      <c r="A3" s="119"/>
      <c r="B3" s="119"/>
      <c r="C3" s="119"/>
      <c r="D3" s="119"/>
      <c r="E3" s="119"/>
      <c r="F3" s="119"/>
      <c r="G3" s="119"/>
      <c r="H3" s="119"/>
      <c r="I3" s="120"/>
      <c r="J3" s="120"/>
    </row>
    <row r="4" spans="1:13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3" ht="15.75" x14ac:dyDescent="0.25">
      <c r="A5" s="119" t="s">
        <v>21</v>
      </c>
      <c r="B5" s="121"/>
      <c r="C5" s="121"/>
      <c r="D5" s="121"/>
      <c r="E5" s="121"/>
      <c r="F5" s="121"/>
      <c r="G5" s="121"/>
      <c r="H5" s="121"/>
      <c r="I5" s="121"/>
      <c r="J5" s="121"/>
    </row>
    <row r="6" spans="1:13" ht="18" x14ac:dyDescent="0.25">
      <c r="A6" s="1"/>
      <c r="B6" s="2"/>
      <c r="C6" s="2"/>
      <c r="D6" s="2"/>
      <c r="E6" s="6"/>
      <c r="F6" s="7"/>
      <c r="G6" s="7"/>
      <c r="H6" s="7"/>
      <c r="I6" s="7"/>
      <c r="J6" s="30" t="s">
        <v>26</v>
      </c>
    </row>
    <row r="7" spans="1:13" ht="25.5" x14ac:dyDescent="0.25">
      <c r="A7" s="23"/>
      <c r="B7" s="24"/>
      <c r="C7" s="24"/>
      <c r="D7" s="25"/>
      <c r="E7" s="26"/>
      <c r="F7" s="3" t="s">
        <v>64</v>
      </c>
      <c r="G7" s="3" t="s">
        <v>65</v>
      </c>
      <c r="H7" s="3" t="s">
        <v>66</v>
      </c>
      <c r="I7" s="3" t="s">
        <v>56</v>
      </c>
      <c r="J7" s="3" t="s">
        <v>67</v>
      </c>
    </row>
    <row r="8" spans="1:13" x14ac:dyDescent="0.25">
      <c r="A8" s="122" t="s">
        <v>0</v>
      </c>
      <c r="B8" s="123"/>
      <c r="C8" s="123"/>
      <c r="D8" s="123"/>
      <c r="E8" s="124"/>
      <c r="F8" s="60">
        <f>F9+F10</f>
        <v>2630462.88</v>
      </c>
      <c r="G8" s="60">
        <f t="shared" ref="G8:J8" si="0">G9+G10</f>
        <v>3106291</v>
      </c>
      <c r="H8" s="60">
        <f t="shared" si="0"/>
        <v>3139680</v>
      </c>
      <c r="I8" s="60">
        <f t="shared" si="0"/>
        <v>3139680</v>
      </c>
      <c r="J8" s="60">
        <f t="shared" si="0"/>
        <v>3139680</v>
      </c>
    </row>
    <row r="9" spans="1:13" x14ac:dyDescent="0.25">
      <c r="A9" s="125" t="s">
        <v>27</v>
      </c>
      <c r="B9" s="126"/>
      <c r="C9" s="126"/>
      <c r="D9" s="126"/>
      <c r="E9" s="118"/>
      <c r="F9" s="62">
        <v>2630462.88</v>
      </c>
      <c r="G9" s="61">
        <v>3106291</v>
      </c>
      <c r="H9" s="61">
        <v>3139680</v>
      </c>
      <c r="I9" s="61">
        <v>3139680</v>
      </c>
      <c r="J9" s="61">
        <v>3139680</v>
      </c>
    </row>
    <row r="10" spans="1:13" x14ac:dyDescent="0.25">
      <c r="A10" s="117" t="s">
        <v>28</v>
      </c>
      <c r="B10" s="118"/>
      <c r="C10" s="118"/>
      <c r="D10" s="118"/>
      <c r="E10" s="118"/>
      <c r="F10" s="61"/>
      <c r="G10" s="61"/>
      <c r="H10" s="61"/>
      <c r="I10" s="61"/>
      <c r="J10" s="61"/>
    </row>
    <row r="11" spans="1:13" x14ac:dyDescent="0.25">
      <c r="A11" s="31" t="s">
        <v>1</v>
      </c>
      <c r="B11" s="38"/>
      <c r="C11" s="38"/>
      <c r="D11" s="38"/>
      <c r="E11" s="38"/>
      <c r="F11" s="60">
        <f>SUM(F12:F13)</f>
        <v>2661783.8200000003</v>
      </c>
      <c r="G11" s="60">
        <f t="shared" ref="G11:J11" si="1">G12+G13</f>
        <v>3131325</v>
      </c>
      <c r="H11" s="60">
        <f t="shared" si="1"/>
        <v>3139680</v>
      </c>
      <c r="I11" s="60">
        <f t="shared" si="1"/>
        <v>3139680</v>
      </c>
      <c r="J11" s="60">
        <f t="shared" si="1"/>
        <v>3139680</v>
      </c>
      <c r="M11" s="63"/>
    </row>
    <row r="12" spans="1:13" x14ac:dyDescent="0.25">
      <c r="A12" s="127" t="s">
        <v>29</v>
      </c>
      <c r="B12" s="126"/>
      <c r="C12" s="126"/>
      <c r="D12" s="126"/>
      <c r="E12" s="126"/>
      <c r="F12" s="61">
        <v>2620050.4300000002</v>
      </c>
      <c r="G12" s="61">
        <v>3092825</v>
      </c>
      <c r="H12" s="61">
        <v>3098180</v>
      </c>
      <c r="I12" s="61">
        <v>3098180</v>
      </c>
      <c r="J12" s="61">
        <v>3098180</v>
      </c>
    </row>
    <row r="13" spans="1:13" x14ac:dyDescent="0.25">
      <c r="A13" s="117" t="s">
        <v>30</v>
      </c>
      <c r="B13" s="118"/>
      <c r="C13" s="118"/>
      <c r="D13" s="118"/>
      <c r="E13" s="118"/>
      <c r="F13" s="61">
        <v>41733.39</v>
      </c>
      <c r="G13" s="61">
        <v>38500</v>
      </c>
      <c r="H13" s="61">
        <v>41500</v>
      </c>
      <c r="I13" s="61">
        <v>41500</v>
      </c>
      <c r="J13" s="61">
        <v>41500</v>
      </c>
    </row>
    <row r="14" spans="1:13" x14ac:dyDescent="0.25">
      <c r="A14" s="128" t="s">
        <v>40</v>
      </c>
      <c r="B14" s="123"/>
      <c r="C14" s="123"/>
      <c r="D14" s="123"/>
      <c r="E14" s="123"/>
      <c r="F14" s="60">
        <f>F8-F11</f>
        <v>-31320.94000000041</v>
      </c>
      <c r="G14" s="60">
        <f t="shared" ref="G14:J14" si="2">G8-G11</f>
        <v>-25034</v>
      </c>
      <c r="H14" s="60">
        <f t="shared" si="2"/>
        <v>0</v>
      </c>
      <c r="I14" s="60">
        <f t="shared" si="2"/>
        <v>0</v>
      </c>
      <c r="J14" s="60">
        <f t="shared" si="2"/>
        <v>0</v>
      </c>
    </row>
    <row r="15" spans="1:13" ht="18" x14ac:dyDescent="0.25">
      <c r="A15" s="4"/>
      <c r="B15" s="19"/>
      <c r="C15" s="19"/>
      <c r="D15" s="19"/>
      <c r="E15" s="19"/>
      <c r="F15" s="19"/>
      <c r="G15" s="19"/>
      <c r="H15" s="20"/>
      <c r="I15" s="20"/>
      <c r="J15" s="20"/>
    </row>
    <row r="16" spans="1:13" ht="15.75" x14ac:dyDescent="0.25">
      <c r="A16" s="119" t="s">
        <v>22</v>
      </c>
      <c r="B16" s="121"/>
      <c r="C16" s="121"/>
      <c r="D16" s="121"/>
      <c r="E16" s="121"/>
      <c r="F16" s="121"/>
      <c r="G16" s="121"/>
      <c r="H16" s="121"/>
      <c r="I16" s="121"/>
      <c r="J16" s="121"/>
    </row>
    <row r="17" spans="1:10" ht="18" x14ac:dyDescent="0.25">
      <c r="A17" s="4"/>
      <c r="B17" s="19"/>
      <c r="C17" s="19"/>
      <c r="D17" s="19"/>
      <c r="E17" s="19"/>
      <c r="F17" s="19"/>
      <c r="G17" s="19"/>
      <c r="H17" s="20"/>
      <c r="I17" s="20"/>
      <c r="J17" s="20"/>
    </row>
    <row r="18" spans="1:10" ht="25.5" x14ac:dyDescent="0.25">
      <c r="A18" s="23"/>
      <c r="B18" s="24"/>
      <c r="C18" s="24"/>
      <c r="D18" s="25"/>
      <c r="E18" s="26"/>
      <c r="F18" s="3" t="s">
        <v>64</v>
      </c>
      <c r="G18" s="3" t="s">
        <v>65</v>
      </c>
      <c r="H18" s="3" t="s">
        <v>66</v>
      </c>
      <c r="I18" s="3" t="s">
        <v>56</v>
      </c>
      <c r="J18" s="3" t="s">
        <v>67</v>
      </c>
    </row>
    <row r="19" spans="1:10" x14ac:dyDescent="0.25">
      <c r="A19" s="117" t="s">
        <v>31</v>
      </c>
      <c r="B19" s="118"/>
      <c r="C19" s="118"/>
      <c r="D19" s="118"/>
      <c r="E19" s="118"/>
      <c r="F19" s="28"/>
      <c r="G19" s="28"/>
      <c r="H19" s="28"/>
      <c r="I19" s="28"/>
      <c r="J19" s="39"/>
    </row>
    <row r="20" spans="1:10" x14ac:dyDescent="0.25">
      <c r="A20" s="117" t="s">
        <v>32</v>
      </c>
      <c r="B20" s="118"/>
      <c r="C20" s="118"/>
      <c r="D20" s="118"/>
      <c r="E20" s="118"/>
      <c r="F20" s="28"/>
      <c r="G20" s="28"/>
      <c r="H20" s="28"/>
      <c r="I20" s="28"/>
      <c r="J20" s="39"/>
    </row>
    <row r="21" spans="1:10" x14ac:dyDescent="0.25">
      <c r="A21" s="128" t="s">
        <v>2</v>
      </c>
      <c r="B21" s="123"/>
      <c r="C21" s="123"/>
      <c r="D21" s="123"/>
      <c r="E21" s="123"/>
      <c r="F21" s="27">
        <f>F19-F20</f>
        <v>0</v>
      </c>
      <c r="G21" s="27">
        <f t="shared" ref="G21:J21" si="3">G19-G20</f>
        <v>0</v>
      </c>
      <c r="H21" s="27">
        <f t="shared" si="3"/>
        <v>0</v>
      </c>
      <c r="I21" s="27">
        <f t="shared" si="3"/>
        <v>0</v>
      </c>
      <c r="J21" s="27">
        <f t="shared" si="3"/>
        <v>0</v>
      </c>
    </row>
    <row r="22" spans="1:10" x14ac:dyDescent="0.25">
      <c r="A22" s="128" t="s">
        <v>41</v>
      </c>
      <c r="B22" s="123"/>
      <c r="C22" s="123"/>
      <c r="D22" s="123"/>
      <c r="E22" s="123"/>
      <c r="F22" s="27">
        <f>F14+F21</f>
        <v>-31320.94000000041</v>
      </c>
      <c r="G22" s="27">
        <f t="shared" ref="G22:J22" si="4">G14+G21</f>
        <v>-25034</v>
      </c>
      <c r="H22" s="27">
        <f t="shared" si="4"/>
        <v>0</v>
      </c>
      <c r="I22" s="27">
        <f t="shared" si="4"/>
        <v>0</v>
      </c>
      <c r="J22" s="27">
        <f t="shared" si="4"/>
        <v>0</v>
      </c>
    </row>
    <row r="23" spans="1:10" ht="18" x14ac:dyDescent="0.25">
      <c r="A23" s="18"/>
      <c r="B23" s="19"/>
      <c r="C23" s="19"/>
      <c r="D23" s="19"/>
      <c r="E23" s="19"/>
      <c r="F23" s="19"/>
      <c r="G23" s="19"/>
      <c r="H23" s="20"/>
      <c r="I23" s="20"/>
      <c r="J23" s="20"/>
    </row>
    <row r="24" spans="1:10" ht="15.75" x14ac:dyDescent="0.25">
      <c r="A24" s="119" t="s">
        <v>42</v>
      </c>
      <c r="B24" s="121"/>
      <c r="C24" s="121"/>
      <c r="D24" s="121"/>
      <c r="E24" s="121"/>
      <c r="F24" s="121"/>
      <c r="G24" s="121"/>
      <c r="H24" s="121"/>
      <c r="I24" s="121"/>
      <c r="J24" s="121"/>
    </row>
    <row r="25" spans="1:10" ht="15.75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</row>
    <row r="26" spans="1:10" ht="25.5" x14ac:dyDescent="0.25">
      <c r="A26" s="23"/>
      <c r="B26" s="24"/>
      <c r="C26" s="24"/>
      <c r="D26" s="25"/>
      <c r="E26" s="26"/>
      <c r="F26" s="3" t="s">
        <v>64</v>
      </c>
      <c r="G26" s="3" t="s">
        <v>65</v>
      </c>
      <c r="H26" s="3" t="s">
        <v>66</v>
      </c>
      <c r="I26" s="3" t="s">
        <v>56</v>
      </c>
      <c r="J26" s="3" t="s">
        <v>67</v>
      </c>
    </row>
    <row r="27" spans="1:10" ht="15" customHeight="1" x14ac:dyDescent="0.25">
      <c r="A27" s="131" t="s">
        <v>43</v>
      </c>
      <c r="B27" s="132"/>
      <c r="C27" s="132"/>
      <c r="D27" s="132"/>
      <c r="E27" s="133"/>
      <c r="F27" s="40">
        <v>0</v>
      </c>
      <c r="G27" s="40">
        <v>0</v>
      </c>
      <c r="H27" s="40">
        <v>0</v>
      </c>
      <c r="I27" s="40">
        <v>0</v>
      </c>
      <c r="J27" s="41">
        <v>0</v>
      </c>
    </row>
    <row r="28" spans="1:10" ht="15" customHeight="1" x14ac:dyDescent="0.25">
      <c r="A28" s="128" t="s">
        <v>44</v>
      </c>
      <c r="B28" s="123"/>
      <c r="C28" s="123"/>
      <c r="D28" s="123"/>
      <c r="E28" s="123"/>
      <c r="F28" s="42">
        <f>F22+F27</f>
        <v>-31320.94000000041</v>
      </c>
      <c r="G28" s="42">
        <f t="shared" ref="G28:J28" si="5">G22+G27</f>
        <v>-25034</v>
      </c>
      <c r="H28" s="42">
        <f t="shared" si="5"/>
        <v>0</v>
      </c>
      <c r="I28" s="42">
        <f t="shared" si="5"/>
        <v>0</v>
      </c>
      <c r="J28" s="43">
        <f t="shared" si="5"/>
        <v>0</v>
      </c>
    </row>
    <row r="29" spans="1:10" ht="45" customHeight="1" x14ac:dyDescent="0.25">
      <c r="A29" s="122" t="s">
        <v>45</v>
      </c>
      <c r="B29" s="134"/>
      <c r="C29" s="134"/>
      <c r="D29" s="134"/>
      <c r="E29" s="135"/>
      <c r="F29" s="42">
        <f>F14+F21+F27-F28</f>
        <v>0</v>
      </c>
      <c r="G29" s="42">
        <f t="shared" ref="G29:J29" si="6">G14+G21+G27-G28</f>
        <v>0</v>
      </c>
      <c r="H29" s="42">
        <f t="shared" si="6"/>
        <v>0</v>
      </c>
      <c r="I29" s="42">
        <f t="shared" si="6"/>
        <v>0</v>
      </c>
      <c r="J29" s="43">
        <f t="shared" si="6"/>
        <v>0</v>
      </c>
    </row>
    <row r="30" spans="1:10" ht="15.75" x14ac:dyDescent="0.25">
      <c r="A30" s="44"/>
      <c r="B30" s="45"/>
      <c r="C30" s="45"/>
      <c r="D30" s="45"/>
      <c r="E30" s="45"/>
      <c r="F30" s="45"/>
      <c r="G30" s="45"/>
      <c r="H30" s="45"/>
      <c r="I30" s="45"/>
      <c r="J30" s="45"/>
    </row>
    <row r="31" spans="1:10" ht="15.75" x14ac:dyDescent="0.25">
      <c r="A31" s="136" t="s">
        <v>39</v>
      </c>
      <c r="B31" s="136"/>
      <c r="C31" s="136"/>
      <c r="D31" s="136"/>
      <c r="E31" s="136"/>
      <c r="F31" s="136"/>
      <c r="G31" s="136"/>
      <c r="H31" s="136"/>
      <c r="I31" s="136"/>
      <c r="J31" s="136"/>
    </row>
    <row r="32" spans="1:10" ht="18" x14ac:dyDescent="0.25">
      <c r="A32" s="46"/>
      <c r="B32" s="47"/>
      <c r="C32" s="47"/>
      <c r="D32" s="47"/>
      <c r="E32" s="47"/>
      <c r="F32" s="47"/>
      <c r="G32" s="47"/>
      <c r="H32" s="48"/>
      <c r="I32" s="48"/>
      <c r="J32" s="48"/>
    </row>
    <row r="33" spans="1:10" ht="25.5" x14ac:dyDescent="0.25">
      <c r="A33" s="49"/>
      <c r="B33" s="50"/>
      <c r="C33" s="50"/>
      <c r="D33" s="51"/>
      <c r="E33" s="52"/>
      <c r="F33" s="53" t="s">
        <v>64</v>
      </c>
      <c r="G33" s="53" t="s">
        <v>65</v>
      </c>
      <c r="H33" s="53" t="s">
        <v>66</v>
      </c>
      <c r="I33" s="53" t="s">
        <v>56</v>
      </c>
      <c r="J33" s="53" t="s">
        <v>67</v>
      </c>
    </row>
    <row r="34" spans="1:10" x14ac:dyDescent="0.25">
      <c r="A34" s="131" t="s">
        <v>43</v>
      </c>
      <c r="B34" s="132"/>
      <c r="C34" s="132"/>
      <c r="D34" s="132"/>
      <c r="E34" s="133"/>
      <c r="F34" s="40">
        <v>0</v>
      </c>
      <c r="G34" s="40">
        <f>F37</f>
        <v>0</v>
      </c>
      <c r="H34" s="40">
        <f>G37</f>
        <v>0</v>
      </c>
      <c r="I34" s="40">
        <f>H37</f>
        <v>0</v>
      </c>
      <c r="J34" s="41">
        <f>I37</f>
        <v>0</v>
      </c>
    </row>
    <row r="35" spans="1:10" ht="28.5" customHeight="1" x14ac:dyDescent="0.25">
      <c r="A35" s="131" t="s">
        <v>46</v>
      </c>
      <c r="B35" s="132"/>
      <c r="C35" s="132"/>
      <c r="D35" s="132"/>
      <c r="E35" s="133"/>
      <c r="F35" s="40">
        <v>0</v>
      </c>
      <c r="G35" s="40">
        <v>0</v>
      </c>
      <c r="H35" s="40">
        <v>0</v>
      </c>
      <c r="I35" s="40">
        <v>0</v>
      </c>
      <c r="J35" s="41">
        <v>0</v>
      </c>
    </row>
    <row r="36" spans="1:10" x14ac:dyDescent="0.25">
      <c r="A36" s="131" t="s">
        <v>47</v>
      </c>
      <c r="B36" s="137"/>
      <c r="C36" s="137"/>
      <c r="D36" s="137"/>
      <c r="E36" s="138"/>
      <c r="F36" s="40">
        <v>0</v>
      </c>
      <c r="G36" s="40">
        <v>0</v>
      </c>
      <c r="H36" s="40">
        <v>0</v>
      </c>
      <c r="I36" s="40">
        <v>0</v>
      </c>
      <c r="J36" s="41">
        <v>0</v>
      </c>
    </row>
    <row r="37" spans="1:10" ht="15" customHeight="1" x14ac:dyDescent="0.25">
      <c r="A37" s="128" t="s">
        <v>44</v>
      </c>
      <c r="B37" s="123"/>
      <c r="C37" s="123"/>
      <c r="D37" s="123"/>
      <c r="E37" s="123"/>
      <c r="F37" s="29">
        <f>F34-F35+F36</f>
        <v>0</v>
      </c>
      <c r="G37" s="29">
        <f t="shared" ref="G37:J37" si="7">G34-G35+G36</f>
        <v>0</v>
      </c>
      <c r="H37" s="29">
        <f t="shared" si="7"/>
        <v>0</v>
      </c>
      <c r="I37" s="29">
        <f t="shared" si="7"/>
        <v>0</v>
      </c>
      <c r="J37" s="54">
        <f t="shared" si="7"/>
        <v>0</v>
      </c>
    </row>
    <row r="38" spans="1:10" ht="17.25" customHeight="1" x14ac:dyDescent="0.25"/>
    <row r="39" spans="1:10" x14ac:dyDescent="0.25">
      <c r="A39" s="129"/>
      <c r="B39" s="130"/>
      <c r="C39" s="130"/>
      <c r="D39" s="130"/>
      <c r="E39" s="130"/>
      <c r="F39" s="130"/>
      <c r="G39" s="130"/>
      <c r="H39" s="130"/>
      <c r="I39" s="130"/>
      <c r="J39" s="130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0"/>
  <sheetViews>
    <sheetView workbookViewId="0">
      <selection activeCell="F23" sqref="F23"/>
    </sheetView>
  </sheetViews>
  <sheetFormatPr defaultRowHeight="15" x14ac:dyDescent="0.25"/>
  <cols>
    <col min="1" max="1" width="11.42578125" customWidth="1"/>
    <col min="2" max="2" width="26.85546875" customWidth="1"/>
    <col min="3" max="6" width="23.42578125" customWidth="1"/>
    <col min="7" max="7" width="23.140625" customWidth="1"/>
  </cols>
  <sheetData>
    <row r="1" spans="1:10" ht="48" customHeight="1" x14ac:dyDescent="0.25">
      <c r="A1" s="119" t="s">
        <v>63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8" customHeight="1" x14ac:dyDescent="0.25">
      <c r="A2" s="4"/>
      <c r="B2" s="4"/>
      <c r="C2" s="4"/>
      <c r="D2" s="4"/>
      <c r="E2" s="4"/>
      <c r="F2" s="4"/>
      <c r="G2" s="4"/>
    </row>
    <row r="3" spans="1:10" ht="15.75" customHeight="1" x14ac:dyDescent="0.25">
      <c r="A3" s="119" t="s">
        <v>16</v>
      </c>
      <c r="B3" s="119"/>
      <c r="C3" s="119"/>
      <c r="D3" s="119"/>
      <c r="E3" s="119"/>
      <c r="F3" s="119"/>
      <c r="G3" s="119"/>
    </row>
    <row r="4" spans="1:10" ht="18" x14ac:dyDescent="0.25">
      <c r="A4" s="4"/>
      <c r="B4" s="4"/>
      <c r="C4" s="4"/>
      <c r="D4" s="4"/>
      <c r="E4" s="4"/>
      <c r="F4" s="5"/>
      <c r="G4" s="5"/>
    </row>
    <row r="5" spans="1:10" ht="18" customHeight="1" x14ac:dyDescent="0.25">
      <c r="A5" s="119" t="s">
        <v>4</v>
      </c>
      <c r="B5" s="119"/>
      <c r="C5" s="119"/>
      <c r="D5" s="119"/>
      <c r="E5" s="119"/>
      <c r="F5" s="119"/>
      <c r="G5" s="119"/>
    </row>
    <row r="6" spans="1:10" ht="18" x14ac:dyDescent="0.25">
      <c r="A6" s="4"/>
      <c r="B6" s="4"/>
      <c r="C6" s="4"/>
      <c r="D6" s="4"/>
      <c r="E6" s="4"/>
      <c r="F6" s="5"/>
      <c r="G6" s="5"/>
    </row>
    <row r="7" spans="1:10" ht="15.75" customHeight="1" x14ac:dyDescent="0.25">
      <c r="A7" s="119" t="s">
        <v>48</v>
      </c>
      <c r="B7" s="119"/>
      <c r="C7" s="119"/>
      <c r="D7" s="119"/>
      <c r="E7" s="119"/>
      <c r="F7" s="119"/>
      <c r="G7" s="119"/>
    </row>
    <row r="8" spans="1:10" ht="18" x14ac:dyDescent="0.25">
      <c r="A8" s="4"/>
      <c r="B8" s="4"/>
      <c r="C8" s="4"/>
      <c r="D8" s="4"/>
      <c r="E8" s="4"/>
      <c r="F8" s="5"/>
      <c r="G8" s="5"/>
    </row>
    <row r="9" spans="1:10" ht="25.5" x14ac:dyDescent="0.25">
      <c r="A9" s="17" t="s">
        <v>53</v>
      </c>
      <c r="B9" s="16" t="s">
        <v>3</v>
      </c>
      <c r="C9" s="16" t="s">
        <v>64</v>
      </c>
      <c r="D9" s="17" t="s">
        <v>65</v>
      </c>
      <c r="E9" s="17" t="s">
        <v>66</v>
      </c>
      <c r="F9" s="17" t="s">
        <v>68</v>
      </c>
      <c r="G9" s="17" t="s">
        <v>67</v>
      </c>
    </row>
    <row r="10" spans="1:10" x14ac:dyDescent="0.25">
      <c r="A10" s="33"/>
      <c r="B10" s="32" t="s">
        <v>55</v>
      </c>
      <c r="C10" s="34"/>
      <c r="D10" s="33"/>
      <c r="E10" s="33"/>
      <c r="F10" s="33"/>
      <c r="G10" s="33"/>
    </row>
    <row r="11" spans="1:10" ht="15.75" customHeight="1" x14ac:dyDescent="0.25">
      <c r="A11" s="11">
        <v>6</v>
      </c>
      <c r="B11" s="11" t="s">
        <v>6</v>
      </c>
      <c r="C11" s="73">
        <f>SUM(C12:C17)</f>
        <v>2630462.88</v>
      </c>
      <c r="D11" s="73">
        <f t="shared" ref="D11:G11" si="0">SUM(D12:D17)</f>
        <v>3069521</v>
      </c>
      <c r="E11" s="73">
        <f t="shared" si="0"/>
        <v>3139680</v>
      </c>
      <c r="F11" s="73">
        <f t="shared" si="0"/>
        <v>3139680</v>
      </c>
      <c r="G11" s="73">
        <f t="shared" si="0"/>
        <v>3139680</v>
      </c>
    </row>
    <row r="12" spans="1:10" ht="38.25" x14ac:dyDescent="0.25">
      <c r="A12" s="55">
        <v>63</v>
      </c>
      <c r="B12" s="14" t="s">
        <v>23</v>
      </c>
      <c r="C12" s="74">
        <v>2312396.1</v>
      </c>
      <c r="D12" s="75">
        <v>2682421</v>
      </c>
      <c r="E12" s="75">
        <v>2717330</v>
      </c>
      <c r="F12" s="75">
        <v>2717330</v>
      </c>
      <c r="G12" s="75">
        <v>2717330</v>
      </c>
    </row>
    <row r="13" spans="1:10" s="68" customFormat="1" x14ac:dyDescent="0.25">
      <c r="A13" s="64">
        <v>64</v>
      </c>
      <c r="B13" s="65" t="s">
        <v>71</v>
      </c>
      <c r="C13" s="66">
        <v>4.3099999999999996</v>
      </c>
      <c r="D13" s="67">
        <v>10</v>
      </c>
      <c r="E13" s="67">
        <v>10</v>
      </c>
      <c r="F13" s="67">
        <v>10</v>
      </c>
      <c r="G13" s="67">
        <v>10</v>
      </c>
    </row>
    <row r="14" spans="1:10" s="68" customFormat="1" ht="51.75" x14ac:dyDescent="0.25">
      <c r="A14" s="64">
        <v>65</v>
      </c>
      <c r="B14" s="69" t="s">
        <v>72</v>
      </c>
      <c r="C14" s="70">
        <v>53597.5</v>
      </c>
      <c r="D14" s="67">
        <v>63000</v>
      </c>
      <c r="E14" s="67">
        <v>63000</v>
      </c>
      <c r="F14" s="67">
        <v>63000</v>
      </c>
      <c r="G14" s="67">
        <v>63000</v>
      </c>
      <c r="J14" s="71"/>
    </row>
    <row r="15" spans="1:10" ht="38.25" x14ac:dyDescent="0.25">
      <c r="A15" s="56">
        <v>66</v>
      </c>
      <c r="B15" s="59" t="s">
        <v>62</v>
      </c>
      <c r="C15" s="74">
        <v>4366.5300000000007</v>
      </c>
      <c r="D15" s="75">
        <v>4200</v>
      </c>
      <c r="E15" s="75">
        <v>4200</v>
      </c>
      <c r="F15" s="75">
        <v>4200</v>
      </c>
      <c r="G15" s="75">
        <v>4200</v>
      </c>
    </row>
    <row r="16" spans="1:10" s="68" customFormat="1" x14ac:dyDescent="0.25">
      <c r="A16" s="72">
        <v>67</v>
      </c>
      <c r="B16" s="65" t="s">
        <v>73</v>
      </c>
      <c r="C16" s="66">
        <v>259989.83</v>
      </c>
      <c r="D16" s="67">
        <v>319400</v>
      </c>
      <c r="E16" s="67">
        <v>354440</v>
      </c>
      <c r="F16" s="67">
        <v>354440</v>
      </c>
      <c r="G16" s="67">
        <v>354440</v>
      </c>
    </row>
    <row r="17" spans="1:7" s="68" customFormat="1" ht="26.25" x14ac:dyDescent="0.25">
      <c r="A17" s="72">
        <v>68</v>
      </c>
      <c r="B17" s="69" t="s">
        <v>74</v>
      </c>
      <c r="C17" s="66">
        <v>108.61</v>
      </c>
      <c r="D17" s="67">
        <v>490</v>
      </c>
      <c r="E17" s="67">
        <v>700</v>
      </c>
      <c r="F17" s="67">
        <v>700</v>
      </c>
      <c r="G17" s="67">
        <v>700</v>
      </c>
    </row>
    <row r="20" spans="1:7" ht="18" x14ac:dyDescent="0.25">
      <c r="A20" s="4"/>
      <c r="B20" s="4"/>
      <c r="C20" s="4"/>
      <c r="D20" s="4"/>
      <c r="E20" s="4"/>
      <c r="F20" s="5"/>
      <c r="G20" s="5"/>
    </row>
    <row r="21" spans="1:7" ht="25.5" x14ac:dyDescent="0.25">
      <c r="A21" s="17" t="s">
        <v>5</v>
      </c>
      <c r="B21" s="16" t="s">
        <v>7</v>
      </c>
      <c r="C21" s="16" t="s">
        <v>64</v>
      </c>
      <c r="D21" s="17" t="s">
        <v>65</v>
      </c>
      <c r="E21" s="17" t="s">
        <v>66</v>
      </c>
      <c r="F21" s="17" t="s">
        <v>68</v>
      </c>
      <c r="G21" s="17" t="s">
        <v>67</v>
      </c>
    </row>
    <row r="22" spans="1:7" s="68" customFormat="1" x14ac:dyDescent="0.25">
      <c r="A22" s="76"/>
      <c r="B22" s="77" t="s">
        <v>54</v>
      </c>
      <c r="C22" s="78">
        <f>C23+C29</f>
        <v>2661783.8200000003</v>
      </c>
      <c r="D22" s="78">
        <f>D23+D29</f>
        <v>3080164</v>
      </c>
      <c r="E22" s="78">
        <f>E23+E29</f>
        <v>3139680</v>
      </c>
      <c r="F22" s="78">
        <f>F23+F29</f>
        <v>3139680</v>
      </c>
      <c r="G22" s="78">
        <f>G23+G29</f>
        <v>3139680</v>
      </c>
    </row>
    <row r="23" spans="1:7" s="68" customFormat="1" ht="15.75" customHeight="1" x14ac:dyDescent="0.25">
      <c r="A23" s="79">
        <v>3</v>
      </c>
      <c r="B23" s="79" t="s">
        <v>8</v>
      </c>
      <c r="C23" s="80">
        <f>SUM(C24:C28)</f>
        <v>2620050.4300000002</v>
      </c>
      <c r="D23" s="80">
        <f>SUM(D24:D28)</f>
        <v>3040664</v>
      </c>
      <c r="E23" s="80">
        <f>SUM(E24:E28)</f>
        <v>3098180</v>
      </c>
      <c r="F23" s="80">
        <f>SUM(F24:F28)</f>
        <v>3098180</v>
      </c>
      <c r="G23" s="80">
        <f>SUM(G24:G28)</f>
        <v>3098180</v>
      </c>
    </row>
    <row r="24" spans="1:7" s="68" customFormat="1" ht="15.75" customHeight="1" x14ac:dyDescent="0.25">
      <c r="A24" s="64">
        <v>31</v>
      </c>
      <c r="B24" s="65" t="s">
        <v>9</v>
      </c>
      <c r="C24" s="66">
        <v>2108018.46</v>
      </c>
      <c r="D24" s="67">
        <v>2533394</v>
      </c>
      <c r="E24" s="67">
        <v>2565700</v>
      </c>
      <c r="F24" s="67">
        <v>2565700</v>
      </c>
      <c r="G24" s="67">
        <v>2565700</v>
      </c>
    </row>
    <row r="25" spans="1:7" s="68" customFormat="1" x14ac:dyDescent="0.25">
      <c r="A25" s="72">
        <v>32</v>
      </c>
      <c r="B25" s="81" t="s">
        <v>18</v>
      </c>
      <c r="C25" s="66">
        <v>476406.62</v>
      </c>
      <c r="D25" s="67">
        <v>470650</v>
      </c>
      <c r="E25" s="67">
        <v>495790</v>
      </c>
      <c r="F25" s="67">
        <v>495790</v>
      </c>
      <c r="G25" s="67">
        <v>495790</v>
      </c>
    </row>
    <row r="26" spans="1:7" s="68" customFormat="1" x14ac:dyDescent="0.25">
      <c r="A26" s="72">
        <v>34</v>
      </c>
      <c r="B26" s="81" t="s">
        <v>75</v>
      </c>
      <c r="C26" s="66">
        <v>431.63</v>
      </c>
      <c r="D26" s="67">
        <v>380</v>
      </c>
      <c r="E26" s="67">
        <v>450</v>
      </c>
      <c r="F26" s="67">
        <v>450</v>
      </c>
      <c r="G26" s="67">
        <v>450</v>
      </c>
    </row>
    <row r="27" spans="1:7" s="68" customFormat="1" ht="39" x14ac:dyDescent="0.25">
      <c r="A27" s="72">
        <v>37</v>
      </c>
      <c r="B27" s="82" t="s">
        <v>76</v>
      </c>
      <c r="C27" s="66">
        <v>33971</v>
      </c>
      <c r="D27" s="67">
        <v>35000</v>
      </c>
      <c r="E27" s="67">
        <v>35000</v>
      </c>
      <c r="F27" s="67">
        <v>35000</v>
      </c>
      <c r="G27" s="67">
        <v>35000</v>
      </c>
    </row>
    <row r="28" spans="1:7" s="68" customFormat="1" x14ac:dyDescent="0.25">
      <c r="A28" s="72">
        <v>38</v>
      </c>
      <c r="B28" s="83" t="s">
        <v>77</v>
      </c>
      <c r="C28" s="66">
        <v>1222.72</v>
      </c>
      <c r="D28" s="67">
        <v>1240</v>
      </c>
      <c r="E28" s="67">
        <v>1240</v>
      </c>
      <c r="F28" s="67">
        <v>1240</v>
      </c>
      <c r="G28" s="67">
        <v>1240</v>
      </c>
    </row>
    <row r="29" spans="1:7" s="68" customFormat="1" ht="25.5" x14ac:dyDescent="0.25">
      <c r="A29" s="84">
        <v>4</v>
      </c>
      <c r="B29" s="85" t="s">
        <v>10</v>
      </c>
      <c r="C29" s="80">
        <f>C30</f>
        <v>41733.39</v>
      </c>
      <c r="D29" s="86">
        <f>D30</f>
        <v>39500</v>
      </c>
      <c r="E29" s="86">
        <f>E30</f>
        <v>41500</v>
      </c>
      <c r="F29" s="86">
        <f>F30</f>
        <v>41500</v>
      </c>
      <c r="G29" s="86">
        <f>G30</f>
        <v>41500</v>
      </c>
    </row>
    <row r="30" spans="1:7" s="68" customFormat="1" ht="38.25" x14ac:dyDescent="0.25">
      <c r="A30" s="64">
        <v>42</v>
      </c>
      <c r="B30" s="87" t="s">
        <v>11</v>
      </c>
      <c r="C30" s="66">
        <v>41733.39</v>
      </c>
      <c r="D30" s="67">
        <v>39500</v>
      </c>
      <c r="E30" s="67">
        <v>41500</v>
      </c>
      <c r="F30" s="67">
        <v>41500</v>
      </c>
      <c r="G30" s="67">
        <v>41500</v>
      </c>
    </row>
  </sheetData>
  <mergeCells count="4">
    <mergeCell ref="A3:G3"/>
    <mergeCell ref="A5:G5"/>
    <mergeCell ref="A7:G7"/>
    <mergeCell ref="A1:J1"/>
  </mergeCells>
  <pageMargins left="0.7" right="0.7" top="0.75" bottom="0.75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2"/>
  <sheetViews>
    <sheetView topLeftCell="A22" workbookViewId="0">
      <selection activeCell="D24" sqref="D24"/>
    </sheetView>
  </sheetViews>
  <sheetFormatPr defaultRowHeight="15" x14ac:dyDescent="0.25"/>
  <cols>
    <col min="1" max="6" width="25.28515625" customWidth="1"/>
  </cols>
  <sheetData>
    <row r="1" spans="1:10" ht="49.5" customHeight="1" x14ac:dyDescent="0.25">
      <c r="A1" s="119" t="s">
        <v>63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119" t="s">
        <v>16</v>
      </c>
      <c r="B3" s="119"/>
      <c r="C3" s="119"/>
      <c r="D3" s="119"/>
      <c r="E3" s="119"/>
      <c r="F3" s="119"/>
    </row>
    <row r="4" spans="1:10" ht="18" x14ac:dyDescent="0.25">
      <c r="B4" s="4"/>
      <c r="C4" s="4"/>
      <c r="D4" s="4"/>
      <c r="E4" s="5"/>
      <c r="F4" s="5"/>
    </row>
    <row r="5" spans="1:10" ht="18" customHeight="1" x14ac:dyDescent="0.25">
      <c r="A5" s="119" t="s">
        <v>4</v>
      </c>
      <c r="B5" s="119"/>
      <c r="C5" s="119"/>
      <c r="D5" s="119"/>
      <c r="E5" s="119"/>
      <c r="F5" s="119"/>
    </row>
    <row r="6" spans="1:10" ht="18" x14ac:dyDescent="0.25">
      <c r="A6" s="4"/>
      <c r="B6" s="4"/>
      <c r="C6" s="4"/>
      <c r="D6" s="4"/>
      <c r="E6" s="5"/>
      <c r="F6" s="5"/>
    </row>
    <row r="7" spans="1:10" ht="15.75" customHeight="1" x14ac:dyDescent="0.25">
      <c r="A7" s="119" t="s">
        <v>49</v>
      </c>
      <c r="B7" s="119"/>
      <c r="C7" s="119"/>
      <c r="D7" s="119"/>
      <c r="E7" s="119"/>
      <c r="F7" s="119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7" t="s">
        <v>61</v>
      </c>
      <c r="B9" s="16" t="s">
        <v>64</v>
      </c>
      <c r="C9" s="17" t="s">
        <v>65</v>
      </c>
      <c r="D9" s="17" t="s">
        <v>66</v>
      </c>
      <c r="E9" s="17" t="s">
        <v>56</v>
      </c>
      <c r="F9" s="17" t="s">
        <v>69</v>
      </c>
    </row>
    <row r="10" spans="1:10" s="68" customFormat="1" x14ac:dyDescent="0.25">
      <c r="A10" s="88" t="s">
        <v>55</v>
      </c>
      <c r="B10" s="89">
        <f>B11+B14+B16+B18+B20</f>
        <v>2630462.8800000004</v>
      </c>
      <c r="C10" s="89">
        <f>C11+C14+C16+C18+C20</f>
        <v>3069521</v>
      </c>
      <c r="D10" s="89">
        <f>D11+D14+D16+D18+D20</f>
        <v>3139680</v>
      </c>
      <c r="E10" s="89">
        <f>E11+E14+E16+E18+E20</f>
        <v>3139680</v>
      </c>
      <c r="F10" s="89">
        <f>F11+F14+F16+F18+F20</f>
        <v>3139680</v>
      </c>
    </row>
    <row r="11" spans="1:10" s="68" customFormat="1" x14ac:dyDescent="0.25">
      <c r="A11" s="85" t="s">
        <v>35</v>
      </c>
      <c r="B11" s="89">
        <v>259989.83</v>
      </c>
      <c r="C11" s="89">
        <f>SUM(C12:C13)</f>
        <v>319400</v>
      </c>
      <c r="D11" s="89">
        <f>SUM(D12:D13)</f>
        <v>354440</v>
      </c>
      <c r="E11" s="89">
        <f>SUM(E12:E13)</f>
        <v>354440</v>
      </c>
      <c r="F11" s="89">
        <f>SUM(F12:F13)</f>
        <v>354440</v>
      </c>
    </row>
    <row r="12" spans="1:10" s="68" customFormat="1" x14ac:dyDescent="0.25">
      <c r="A12" s="90" t="s">
        <v>78</v>
      </c>
      <c r="B12" s="67"/>
      <c r="C12" s="91">
        <v>142760</v>
      </c>
      <c r="D12" s="67">
        <v>143000</v>
      </c>
      <c r="E12" s="67">
        <v>143000</v>
      </c>
      <c r="F12" s="67">
        <v>143000</v>
      </c>
    </row>
    <row r="13" spans="1:10" s="68" customFormat="1" x14ac:dyDescent="0.25">
      <c r="A13" s="90" t="s">
        <v>79</v>
      </c>
      <c r="B13" s="67"/>
      <c r="C13" s="91">
        <v>176640</v>
      </c>
      <c r="D13" s="67">
        <v>211440</v>
      </c>
      <c r="E13" s="67">
        <v>211440</v>
      </c>
      <c r="F13" s="67">
        <v>211440</v>
      </c>
    </row>
    <row r="14" spans="1:10" s="68" customFormat="1" x14ac:dyDescent="0.25">
      <c r="A14" s="92" t="s">
        <v>37</v>
      </c>
      <c r="B14" s="86">
        <f>B15</f>
        <v>1552.18</v>
      </c>
      <c r="C14" s="86">
        <f>C15</f>
        <v>1800</v>
      </c>
      <c r="D14" s="86">
        <f>D15</f>
        <v>1510</v>
      </c>
      <c r="E14" s="86">
        <f>E15</f>
        <v>1510</v>
      </c>
      <c r="F14" s="86">
        <f>F15</f>
        <v>1510</v>
      </c>
    </row>
    <row r="15" spans="1:10" s="68" customFormat="1" x14ac:dyDescent="0.25">
      <c r="A15" s="90" t="s">
        <v>80</v>
      </c>
      <c r="B15" s="67">
        <v>1552.18</v>
      </c>
      <c r="C15" s="91">
        <v>1800</v>
      </c>
      <c r="D15" s="67">
        <v>1510</v>
      </c>
      <c r="E15" s="67">
        <v>1510</v>
      </c>
      <c r="F15" s="67">
        <v>1510</v>
      </c>
    </row>
    <row r="16" spans="1:10" s="68" customFormat="1" ht="25.5" x14ac:dyDescent="0.25">
      <c r="A16" s="79" t="s">
        <v>34</v>
      </c>
      <c r="B16" s="86">
        <f>B17</f>
        <v>53597.5</v>
      </c>
      <c r="C16" s="86">
        <f>C17</f>
        <v>63400</v>
      </c>
      <c r="D16" s="86">
        <f>D17</f>
        <v>63400</v>
      </c>
      <c r="E16" s="86">
        <f>E17</f>
        <v>63400</v>
      </c>
      <c r="F16" s="86">
        <f>F17</f>
        <v>63400</v>
      </c>
    </row>
    <row r="17" spans="1:6" s="68" customFormat="1" ht="25.5" x14ac:dyDescent="0.25">
      <c r="A17" s="93" t="s">
        <v>81</v>
      </c>
      <c r="B17" s="67">
        <v>53597.5</v>
      </c>
      <c r="C17" s="91">
        <v>63400</v>
      </c>
      <c r="D17" s="67">
        <v>63400</v>
      </c>
      <c r="E17" s="67">
        <v>63400</v>
      </c>
      <c r="F17" s="67">
        <v>63400</v>
      </c>
    </row>
    <row r="18" spans="1:6" s="68" customFormat="1" x14ac:dyDescent="0.25">
      <c r="A18" s="88" t="s">
        <v>33</v>
      </c>
      <c r="B18" s="86">
        <f>B19</f>
        <v>2312396.1</v>
      </c>
      <c r="C18" s="86">
        <f>C19</f>
        <v>2682421</v>
      </c>
      <c r="D18" s="86">
        <f>D19</f>
        <v>2717330</v>
      </c>
      <c r="E18" s="86">
        <f>E19</f>
        <v>2717330</v>
      </c>
      <c r="F18" s="86">
        <f>F19</f>
        <v>2717330</v>
      </c>
    </row>
    <row r="19" spans="1:6" s="68" customFormat="1" x14ac:dyDescent="0.25">
      <c r="A19" s="93" t="s">
        <v>82</v>
      </c>
      <c r="B19" s="67">
        <v>2312396.1</v>
      </c>
      <c r="C19" s="91">
        <v>2682421</v>
      </c>
      <c r="D19" s="67">
        <v>2717330</v>
      </c>
      <c r="E19" s="67">
        <v>2717330</v>
      </c>
      <c r="F19" s="67">
        <v>2717330</v>
      </c>
    </row>
    <row r="20" spans="1:6" s="68" customFormat="1" x14ac:dyDescent="0.25">
      <c r="A20" s="92" t="s">
        <v>83</v>
      </c>
      <c r="B20" s="86">
        <f>B21</f>
        <v>2927.27</v>
      </c>
      <c r="C20" s="86">
        <f>C21</f>
        <v>2500</v>
      </c>
      <c r="D20" s="86">
        <f>D21</f>
        <v>3000</v>
      </c>
      <c r="E20" s="86">
        <f>E21</f>
        <v>3000</v>
      </c>
      <c r="F20" s="86">
        <f>F21</f>
        <v>3000</v>
      </c>
    </row>
    <row r="21" spans="1:6" s="68" customFormat="1" x14ac:dyDescent="0.25">
      <c r="A21" s="93" t="s">
        <v>84</v>
      </c>
      <c r="B21" s="67">
        <v>2927.27</v>
      </c>
      <c r="C21" s="91">
        <v>2500</v>
      </c>
      <c r="D21" s="94">
        <v>3000</v>
      </c>
      <c r="E21" s="94">
        <v>3000</v>
      </c>
      <c r="F21" s="94">
        <v>3000</v>
      </c>
    </row>
    <row r="22" spans="1:6" ht="18" x14ac:dyDescent="0.25">
      <c r="A22" s="4"/>
      <c r="B22" s="4"/>
      <c r="C22" s="4"/>
      <c r="D22" s="4"/>
      <c r="E22" s="5"/>
      <c r="F22" s="5"/>
    </row>
    <row r="23" spans="1:6" ht="25.5" x14ac:dyDescent="0.25">
      <c r="A23" s="17" t="s">
        <v>61</v>
      </c>
      <c r="B23" s="16" t="s">
        <v>64</v>
      </c>
      <c r="C23" s="17" t="s">
        <v>65</v>
      </c>
      <c r="D23" s="17" t="s">
        <v>66</v>
      </c>
      <c r="E23" s="17" t="s">
        <v>56</v>
      </c>
      <c r="F23" s="17" t="s">
        <v>69</v>
      </c>
    </row>
    <row r="24" spans="1:6" s="68" customFormat="1" x14ac:dyDescent="0.25">
      <c r="A24" s="88" t="s">
        <v>54</v>
      </c>
      <c r="B24" s="89">
        <f>B25+B28+B31+B34+B37</f>
        <v>2661783.8199999998</v>
      </c>
      <c r="C24" s="89">
        <f>C25+C28+C31+C34+C37</f>
        <v>3080164</v>
      </c>
      <c r="D24" s="89">
        <f>D25+D28+D31+D34+D37</f>
        <v>3139680</v>
      </c>
      <c r="E24" s="89">
        <f>E25+E28+E31+E34+E37</f>
        <v>3139680</v>
      </c>
      <c r="F24" s="89">
        <f>F25+F28+F31+F34+F37</f>
        <v>3139680</v>
      </c>
    </row>
    <row r="25" spans="1:6" s="68" customFormat="1" ht="15.75" customHeight="1" x14ac:dyDescent="0.25">
      <c r="A25" s="85" t="s">
        <v>35</v>
      </c>
      <c r="B25" s="86">
        <f>SUM(B26:B27)</f>
        <v>273589.42</v>
      </c>
      <c r="C25" s="86">
        <f>SUM(C26:C27)</f>
        <v>319400</v>
      </c>
      <c r="D25" s="86">
        <f>SUM(D26:D27)</f>
        <v>354440</v>
      </c>
      <c r="E25" s="86">
        <f>SUM(E26:E27)</f>
        <v>354440</v>
      </c>
      <c r="F25" s="86">
        <f>SUM(F26:F27)</f>
        <v>354440</v>
      </c>
    </row>
    <row r="26" spans="1:6" s="68" customFormat="1" x14ac:dyDescent="0.25">
      <c r="A26" s="90" t="s">
        <v>78</v>
      </c>
      <c r="B26" s="67">
        <v>150700</v>
      </c>
      <c r="C26" s="91">
        <v>142760</v>
      </c>
      <c r="D26" s="67">
        <v>143000</v>
      </c>
      <c r="E26" s="67">
        <v>143000</v>
      </c>
      <c r="F26" s="67">
        <v>143000</v>
      </c>
    </row>
    <row r="27" spans="1:6" s="68" customFormat="1" x14ac:dyDescent="0.25">
      <c r="A27" s="90" t="s">
        <v>79</v>
      </c>
      <c r="B27" s="67">
        <v>122889.42</v>
      </c>
      <c r="C27" s="91">
        <v>176640</v>
      </c>
      <c r="D27" s="67">
        <v>211440</v>
      </c>
      <c r="E27" s="67">
        <v>211440</v>
      </c>
      <c r="F27" s="67">
        <v>211440</v>
      </c>
    </row>
    <row r="28" spans="1:6" s="68" customFormat="1" x14ac:dyDescent="0.25">
      <c r="A28" s="92" t="s">
        <v>37</v>
      </c>
      <c r="B28" s="86">
        <f>SUM(B29:B30)</f>
        <v>1107.77</v>
      </c>
      <c r="C28" s="86">
        <f>SUM(C29:C30)</f>
        <v>3222</v>
      </c>
      <c r="D28" s="86">
        <f>SUM(D29:D30)</f>
        <v>2510</v>
      </c>
      <c r="E28" s="86">
        <f>SUM(E29:E30)</f>
        <v>2510</v>
      </c>
      <c r="F28" s="86">
        <f>SUM(F29:F30)</f>
        <v>2510</v>
      </c>
    </row>
    <row r="29" spans="1:6" s="68" customFormat="1" x14ac:dyDescent="0.25">
      <c r="A29" s="90" t="s">
        <v>80</v>
      </c>
      <c r="B29" s="67">
        <v>130.66999999999999</v>
      </c>
      <c r="C29" s="91">
        <v>1800</v>
      </c>
      <c r="D29" s="67">
        <v>1510</v>
      </c>
      <c r="E29" s="67">
        <v>1510</v>
      </c>
      <c r="F29" s="67">
        <v>1510</v>
      </c>
    </row>
    <row r="30" spans="1:6" s="68" customFormat="1" x14ac:dyDescent="0.25">
      <c r="A30" s="90" t="s">
        <v>85</v>
      </c>
      <c r="B30" s="67">
        <v>977.1</v>
      </c>
      <c r="C30" s="67">
        <v>1422</v>
      </c>
      <c r="D30" s="67">
        <v>1000</v>
      </c>
      <c r="E30" s="67">
        <v>1000</v>
      </c>
      <c r="F30" s="67">
        <v>1000</v>
      </c>
    </row>
    <row r="31" spans="1:6" s="68" customFormat="1" ht="25.5" x14ac:dyDescent="0.25">
      <c r="A31" s="79" t="s">
        <v>34</v>
      </c>
      <c r="B31" s="86">
        <f>SUM(B32:B33)</f>
        <v>60192.78</v>
      </c>
      <c r="C31" s="86">
        <f>SUM(C32:C33)</f>
        <v>76859</v>
      </c>
      <c r="D31" s="86">
        <f>SUM(D32:D33)</f>
        <v>63400</v>
      </c>
      <c r="E31" s="86">
        <f>SUM(E32:E33)</f>
        <v>63400</v>
      </c>
      <c r="F31" s="86">
        <f>SUM(F32:F33)</f>
        <v>63400</v>
      </c>
    </row>
    <row r="32" spans="1:6" s="68" customFormat="1" ht="25.5" x14ac:dyDescent="0.25">
      <c r="A32" s="93" t="s">
        <v>81</v>
      </c>
      <c r="B32" s="95">
        <v>41218.46</v>
      </c>
      <c r="C32" s="95">
        <v>63400</v>
      </c>
      <c r="D32" s="95">
        <v>63400</v>
      </c>
      <c r="E32" s="95">
        <v>63400</v>
      </c>
      <c r="F32" s="95">
        <v>63400</v>
      </c>
    </row>
    <row r="33" spans="1:6" s="68" customFormat="1" ht="25.5" x14ac:dyDescent="0.25">
      <c r="A33" s="93" t="s">
        <v>86</v>
      </c>
      <c r="B33" s="95">
        <v>18974.32</v>
      </c>
      <c r="C33" s="95">
        <v>13459</v>
      </c>
      <c r="D33" s="95">
        <v>0</v>
      </c>
      <c r="E33" s="95">
        <v>0</v>
      </c>
      <c r="F33" s="95">
        <v>0</v>
      </c>
    </row>
    <row r="34" spans="1:6" s="68" customFormat="1" x14ac:dyDescent="0.25">
      <c r="A34" s="88" t="s">
        <v>33</v>
      </c>
      <c r="B34" s="96">
        <f>SUM(B35:B36)</f>
        <v>2324900.83</v>
      </c>
      <c r="C34" s="96">
        <f>SUM(C35:C36)</f>
        <v>2677140</v>
      </c>
      <c r="D34" s="96">
        <f>SUM(D35:D36)</f>
        <v>2715330</v>
      </c>
      <c r="E34" s="96">
        <f>SUM(E35:E36)</f>
        <v>2715330</v>
      </c>
      <c r="F34" s="96">
        <f>SUM(F35:F36)</f>
        <v>2715330</v>
      </c>
    </row>
    <row r="35" spans="1:6" s="68" customFormat="1" x14ac:dyDescent="0.25">
      <c r="A35" s="93" t="s">
        <v>82</v>
      </c>
      <c r="B35" s="95">
        <v>2312894.9</v>
      </c>
      <c r="C35" s="95">
        <v>2668030</v>
      </c>
      <c r="D35" s="95">
        <v>2707330</v>
      </c>
      <c r="E35" s="95">
        <v>2707330</v>
      </c>
      <c r="F35" s="95">
        <v>2707330</v>
      </c>
    </row>
    <row r="36" spans="1:6" s="68" customFormat="1" x14ac:dyDescent="0.25">
      <c r="A36" s="93" t="s">
        <v>87</v>
      </c>
      <c r="B36" s="95">
        <v>12005.93</v>
      </c>
      <c r="C36" s="95">
        <v>9110</v>
      </c>
      <c r="D36" s="95">
        <v>8000</v>
      </c>
      <c r="E36" s="95">
        <v>8000</v>
      </c>
      <c r="F36" s="95">
        <v>8000</v>
      </c>
    </row>
    <row r="37" spans="1:6" s="68" customFormat="1" x14ac:dyDescent="0.25">
      <c r="A37" s="92" t="s">
        <v>83</v>
      </c>
      <c r="B37" s="96">
        <f>SUM(B38:B39)</f>
        <v>1993.02</v>
      </c>
      <c r="C37" s="96">
        <f>SUM(C38:C39)</f>
        <v>3543</v>
      </c>
      <c r="D37" s="96">
        <f>SUM(D38:D39)</f>
        <v>4000</v>
      </c>
      <c r="E37" s="96">
        <f>SUM(E38:E39)</f>
        <v>4000</v>
      </c>
      <c r="F37" s="96">
        <f>SUM(F38:F39)</f>
        <v>4000</v>
      </c>
    </row>
    <row r="38" spans="1:6" s="68" customFormat="1" x14ac:dyDescent="0.25">
      <c r="A38" s="93" t="s">
        <v>84</v>
      </c>
      <c r="B38" s="95">
        <v>1884.22</v>
      </c>
      <c r="C38" s="95">
        <v>2500</v>
      </c>
      <c r="D38" s="95">
        <v>3000</v>
      </c>
      <c r="E38" s="95">
        <v>3000</v>
      </c>
      <c r="F38" s="95">
        <v>3000</v>
      </c>
    </row>
    <row r="39" spans="1:6" s="68" customFormat="1" x14ac:dyDescent="0.25">
      <c r="A39" s="93" t="s">
        <v>88</v>
      </c>
      <c r="B39" s="95">
        <v>108.8</v>
      </c>
      <c r="C39" s="95">
        <v>1043</v>
      </c>
      <c r="D39" s="95">
        <v>1000</v>
      </c>
      <c r="E39" s="95">
        <v>1000</v>
      </c>
      <c r="F39" s="95">
        <v>1000</v>
      </c>
    </row>
    <row r="42" spans="1:6" x14ac:dyDescent="0.25">
      <c r="C42" s="63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1"/>
  <sheetViews>
    <sheetView workbookViewId="0">
      <selection activeCell="E20" sqref="E20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51.75" customHeight="1" x14ac:dyDescent="0.25">
      <c r="A1" s="119" t="s">
        <v>63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119" t="s">
        <v>16</v>
      </c>
      <c r="B3" s="119"/>
      <c r="C3" s="119"/>
      <c r="D3" s="119"/>
      <c r="E3" s="120"/>
      <c r="F3" s="120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19" t="s">
        <v>4</v>
      </c>
      <c r="B5" s="121"/>
      <c r="C5" s="121"/>
      <c r="D5" s="121"/>
      <c r="E5" s="121"/>
      <c r="F5" s="121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119" t="s">
        <v>12</v>
      </c>
      <c r="B7" s="139"/>
      <c r="C7" s="139"/>
      <c r="D7" s="139"/>
      <c r="E7" s="139"/>
      <c r="F7" s="139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7" t="s">
        <v>61</v>
      </c>
      <c r="B9" s="16" t="s">
        <v>64</v>
      </c>
      <c r="C9" s="17" t="s">
        <v>65</v>
      </c>
      <c r="D9" s="17" t="s">
        <v>66</v>
      </c>
      <c r="E9" s="17" t="s">
        <v>56</v>
      </c>
      <c r="F9" s="17" t="s">
        <v>69</v>
      </c>
    </row>
    <row r="10" spans="1:10" s="68" customFormat="1" ht="15.75" customHeight="1" x14ac:dyDescent="0.25">
      <c r="A10" s="79" t="s">
        <v>54</v>
      </c>
      <c r="B10" s="80">
        <f t="shared" ref="B10:F10" si="0">B11</f>
        <v>2661783.8199999998</v>
      </c>
      <c r="C10" s="80">
        <f t="shared" si="0"/>
        <v>3080164</v>
      </c>
      <c r="D10" s="80">
        <f t="shared" si="0"/>
        <v>3139680</v>
      </c>
      <c r="E10" s="80">
        <f t="shared" si="0"/>
        <v>3139680</v>
      </c>
      <c r="F10" s="80">
        <f t="shared" si="0"/>
        <v>3139680</v>
      </c>
    </row>
    <row r="11" spans="1:10" s="68" customFormat="1" ht="15.75" customHeight="1" x14ac:dyDescent="0.25">
      <c r="A11" s="79" t="s">
        <v>89</v>
      </c>
      <c r="B11" s="80">
        <f>SUM(B12:B13)</f>
        <v>2661783.8199999998</v>
      </c>
      <c r="C11" s="80">
        <f>SUM(C12:C13)</f>
        <v>3080164</v>
      </c>
      <c r="D11" s="80">
        <f>SUM(D12:D13)</f>
        <v>3139680</v>
      </c>
      <c r="E11" s="80">
        <f t="shared" ref="E11:F11" si="1">SUM(E12:E13)</f>
        <v>3139680</v>
      </c>
      <c r="F11" s="80">
        <f t="shared" si="1"/>
        <v>3139680</v>
      </c>
    </row>
    <row r="12" spans="1:10" s="68" customFormat="1" x14ac:dyDescent="0.25">
      <c r="A12" s="93" t="s">
        <v>90</v>
      </c>
      <c r="B12" s="67">
        <v>2500737.5</v>
      </c>
      <c r="C12" s="67">
        <v>2944520</v>
      </c>
      <c r="D12" s="67">
        <v>2976680</v>
      </c>
      <c r="E12" s="67">
        <v>2976680</v>
      </c>
      <c r="F12" s="67">
        <v>2976680</v>
      </c>
    </row>
    <row r="13" spans="1:10" x14ac:dyDescent="0.25">
      <c r="A13" s="93" t="s">
        <v>91</v>
      </c>
      <c r="B13" s="67">
        <v>161046.32</v>
      </c>
      <c r="C13" s="67">
        <v>135644</v>
      </c>
      <c r="D13" s="67">
        <v>163000</v>
      </c>
      <c r="E13" s="67">
        <v>163000</v>
      </c>
      <c r="F13" s="67">
        <v>163000</v>
      </c>
    </row>
    <row r="19" spans="3:4" x14ac:dyDescent="0.25">
      <c r="D19" s="63"/>
    </row>
    <row r="21" spans="3:4" x14ac:dyDescent="0.25">
      <c r="C21" s="63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5"/>
  <sheetViews>
    <sheetView workbookViewId="0">
      <selection activeCell="G9" sqref="G9"/>
    </sheetView>
  </sheetViews>
  <sheetFormatPr defaultRowHeight="15" x14ac:dyDescent="0.25"/>
  <cols>
    <col min="1" max="1" width="10.28515625" customWidth="1"/>
    <col min="2" max="7" width="25.28515625" customWidth="1"/>
  </cols>
  <sheetData>
    <row r="1" spans="1:10" ht="50.25" customHeight="1" x14ac:dyDescent="0.25">
      <c r="A1" s="119" t="s">
        <v>63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8" customHeight="1" x14ac:dyDescent="0.25">
      <c r="A2" s="4"/>
      <c r="B2" s="4"/>
      <c r="C2" s="4"/>
      <c r="D2" s="4"/>
      <c r="E2" s="4"/>
      <c r="F2" s="4"/>
      <c r="G2" s="4"/>
    </row>
    <row r="3" spans="1:10" ht="15.75" customHeight="1" x14ac:dyDescent="0.25">
      <c r="A3" s="119" t="s">
        <v>16</v>
      </c>
      <c r="B3" s="119"/>
      <c r="C3" s="119"/>
      <c r="D3" s="119"/>
      <c r="E3" s="119"/>
      <c r="F3" s="119"/>
      <c r="G3" s="119"/>
    </row>
    <row r="4" spans="1:10" ht="18" x14ac:dyDescent="0.25">
      <c r="A4" s="4"/>
      <c r="B4" s="4"/>
      <c r="C4" s="4"/>
      <c r="D4" s="4"/>
      <c r="E4" s="4"/>
      <c r="F4" s="5"/>
      <c r="G4" s="5"/>
    </row>
    <row r="5" spans="1:10" ht="18" customHeight="1" x14ac:dyDescent="0.25">
      <c r="A5" s="119" t="s">
        <v>50</v>
      </c>
      <c r="B5" s="119"/>
      <c r="C5" s="119"/>
      <c r="D5" s="119"/>
      <c r="E5" s="119"/>
      <c r="F5" s="119"/>
      <c r="G5" s="119"/>
    </row>
    <row r="6" spans="1:10" ht="18" customHeight="1" x14ac:dyDescent="0.25">
      <c r="A6" s="36"/>
      <c r="B6" s="36"/>
      <c r="C6" s="36"/>
      <c r="D6" s="36"/>
      <c r="E6" s="36"/>
      <c r="F6" s="36"/>
      <c r="G6" s="36"/>
    </row>
    <row r="7" spans="1:10" ht="18" customHeight="1" x14ac:dyDescent="0.25">
      <c r="A7" s="119" t="s">
        <v>51</v>
      </c>
      <c r="B7" s="119"/>
      <c r="C7" s="119"/>
      <c r="D7" s="119"/>
      <c r="E7" s="119"/>
      <c r="F7" s="119"/>
      <c r="G7" s="119"/>
    </row>
    <row r="8" spans="1:10" ht="18" x14ac:dyDescent="0.25">
      <c r="A8" s="4"/>
      <c r="B8" s="4"/>
      <c r="C8" s="4"/>
      <c r="D8" s="4"/>
      <c r="E8" s="4"/>
      <c r="F8" s="5"/>
      <c r="G8" s="5"/>
    </row>
    <row r="9" spans="1:10" ht="25.5" x14ac:dyDescent="0.25">
      <c r="A9" s="17" t="s">
        <v>53</v>
      </c>
      <c r="B9" s="16" t="s">
        <v>25</v>
      </c>
      <c r="C9" s="16" t="s">
        <v>64</v>
      </c>
      <c r="D9" s="17" t="s">
        <v>65</v>
      </c>
      <c r="E9" s="17" t="s">
        <v>66</v>
      </c>
      <c r="F9" s="17" t="s">
        <v>56</v>
      </c>
      <c r="G9" s="17" t="s">
        <v>69</v>
      </c>
    </row>
    <row r="10" spans="1:10" ht="25.5" x14ac:dyDescent="0.25">
      <c r="A10" s="11">
        <v>8</v>
      </c>
      <c r="B10" s="11" t="s">
        <v>13</v>
      </c>
      <c r="C10" s="8"/>
      <c r="D10" s="9"/>
      <c r="E10" s="9"/>
      <c r="F10" s="9"/>
      <c r="G10" s="9"/>
    </row>
    <row r="11" spans="1:10" x14ac:dyDescent="0.25">
      <c r="A11" s="55">
        <v>84</v>
      </c>
      <c r="B11" s="14" t="s">
        <v>19</v>
      </c>
      <c r="C11" s="8"/>
      <c r="D11" s="9"/>
      <c r="E11" s="9"/>
      <c r="F11" s="9"/>
      <c r="G11" s="9"/>
    </row>
    <row r="12" spans="1:10" x14ac:dyDescent="0.25">
      <c r="A12" s="53" t="s">
        <v>24</v>
      </c>
      <c r="B12" s="35"/>
      <c r="C12" s="8"/>
      <c r="D12" s="9"/>
      <c r="E12" s="9"/>
      <c r="F12" s="9"/>
      <c r="G12" s="9"/>
    </row>
    <row r="13" spans="1:10" ht="25.5" x14ac:dyDescent="0.25">
      <c r="A13" s="13">
        <v>5</v>
      </c>
      <c r="B13" s="21" t="s">
        <v>14</v>
      </c>
      <c r="C13" s="8"/>
      <c r="D13" s="9"/>
      <c r="E13" s="9"/>
      <c r="F13" s="9"/>
      <c r="G13" s="9"/>
    </row>
    <row r="14" spans="1:10" ht="25.5" x14ac:dyDescent="0.25">
      <c r="A14" s="55">
        <v>54</v>
      </c>
      <c r="B14" s="22" t="s">
        <v>20</v>
      </c>
      <c r="C14" s="8"/>
      <c r="D14" s="9"/>
      <c r="E14" s="9"/>
      <c r="F14" s="9"/>
      <c r="G14" s="10"/>
    </row>
    <row r="15" spans="1:10" x14ac:dyDescent="0.25">
      <c r="A15" s="53" t="s">
        <v>24</v>
      </c>
      <c r="B15" s="35"/>
      <c r="C15" s="8"/>
      <c r="D15" s="9"/>
      <c r="E15" s="9"/>
      <c r="F15" s="9"/>
      <c r="G15" s="9"/>
    </row>
  </sheetData>
  <mergeCells count="4">
    <mergeCell ref="A3:G3"/>
    <mergeCell ref="A5:G5"/>
    <mergeCell ref="A7:G7"/>
    <mergeCell ref="A1:J1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0"/>
  <sheetViews>
    <sheetView workbookViewId="0">
      <selection activeCell="F7" sqref="F7"/>
    </sheetView>
  </sheetViews>
  <sheetFormatPr defaultRowHeight="15" x14ac:dyDescent="0.25"/>
  <cols>
    <col min="1" max="1" width="27.42578125" customWidth="1"/>
    <col min="2" max="2" width="23.140625" customWidth="1"/>
    <col min="3" max="6" width="25.28515625" customWidth="1"/>
  </cols>
  <sheetData>
    <row r="1" spans="1:10" ht="49.5" customHeight="1" x14ac:dyDescent="0.25">
      <c r="A1" s="119" t="s">
        <v>63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119" t="s">
        <v>16</v>
      </c>
      <c r="B3" s="119"/>
      <c r="C3" s="119"/>
      <c r="D3" s="119"/>
      <c r="E3" s="119"/>
      <c r="F3" s="119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19" t="s">
        <v>52</v>
      </c>
      <c r="B5" s="119"/>
      <c r="C5" s="119"/>
      <c r="D5" s="119"/>
      <c r="E5" s="119"/>
      <c r="F5" s="119"/>
    </row>
    <row r="6" spans="1:10" ht="18" x14ac:dyDescent="0.25">
      <c r="A6" s="4"/>
      <c r="B6" s="4"/>
      <c r="C6" s="4"/>
      <c r="D6" s="4"/>
      <c r="E6" s="5"/>
      <c r="F6" s="5"/>
    </row>
    <row r="7" spans="1:10" ht="25.5" x14ac:dyDescent="0.25">
      <c r="A7" s="16" t="s">
        <v>61</v>
      </c>
      <c r="B7" s="16" t="s">
        <v>64</v>
      </c>
      <c r="C7" s="17" t="s">
        <v>65</v>
      </c>
      <c r="D7" s="17" t="s">
        <v>66</v>
      </c>
      <c r="E7" s="17" t="s">
        <v>56</v>
      </c>
      <c r="F7" s="17" t="s">
        <v>67</v>
      </c>
    </row>
    <row r="8" spans="1:10" x14ac:dyDescent="0.25">
      <c r="A8" s="11" t="s">
        <v>57</v>
      </c>
      <c r="B8" s="8"/>
      <c r="C8" s="9"/>
      <c r="D8" s="9"/>
      <c r="E8" s="9"/>
      <c r="F8" s="9"/>
    </row>
    <row r="9" spans="1:10" x14ac:dyDescent="0.25">
      <c r="A9" s="11" t="s">
        <v>35</v>
      </c>
      <c r="B9" s="8"/>
      <c r="C9" s="9"/>
      <c r="D9" s="9"/>
      <c r="E9" s="9"/>
      <c r="F9" s="9"/>
    </row>
    <row r="10" spans="1:10" x14ac:dyDescent="0.25">
      <c r="A10" s="12" t="s">
        <v>36</v>
      </c>
      <c r="B10" s="8"/>
      <c r="C10" s="9"/>
      <c r="D10" s="9"/>
      <c r="E10" s="9"/>
      <c r="F10" s="10"/>
    </row>
    <row r="11" spans="1:10" ht="38.25" x14ac:dyDescent="0.25">
      <c r="A11" s="11" t="s">
        <v>59</v>
      </c>
      <c r="B11" s="8"/>
      <c r="C11" s="9"/>
      <c r="D11" s="9"/>
      <c r="E11" s="9"/>
      <c r="F11" s="9"/>
    </row>
    <row r="12" spans="1:10" ht="38.25" x14ac:dyDescent="0.25">
      <c r="A12" s="15" t="s">
        <v>60</v>
      </c>
      <c r="B12" s="8"/>
      <c r="C12" s="9"/>
      <c r="D12" s="9"/>
      <c r="E12" s="9"/>
      <c r="F12" s="9"/>
    </row>
    <row r="13" spans="1:10" x14ac:dyDescent="0.25">
      <c r="A13" s="57" t="s">
        <v>24</v>
      </c>
      <c r="B13" s="8"/>
      <c r="C13" s="9"/>
      <c r="D13" s="9"/>
      <c r="E13" s="9"/>
      <c r="F13" s="9"/>
    </row>
    <row r="14" spans="1:10" x14ac:dyDescent="0.25">
      <c r="A14" s="15"/>
      <c r="B14" s="8"/>
      <c r="C14" s="9"/>
      <c r="D14" s="9"/>
      <c r="E14" s="9"/>
      <c r="F14" s="9"/>
    </row>
    <row r="15" spans="1:10" x14ac:dyDescent="0.25">
      <c r="A15" s="11" t="s">
        <v>58</v>
      </c>
      <c r="B15" s="8"/>
      <c r="C15" s="9"/>
      <c r="D15" s="9"/>
      <c r="E15" s="9"/>
      <c r="F15" s="9"/>
    </row>
    <row r="16" spans="1:10" x14ac:dyDescent="0.25">
      <c r="A16" s="21" t="s">
        <v>35</v>
      </c>
      <c r="B16" s="8"/>
      <c r="C16" s="9"/>
      <c r="D16" s="9"/>
      <c r="E16" s="9"/>
      <c r="F16" s="9"/>
    </row>
    <row r="17" spans="1:6" x14ac:dyDescent="0.25">
      <c r="A17" s="12" t="s">
        <v>36</v>
      </c>
      <c r="B17" s="8"/>
      <c r="C17" s="9"/>
      <c r="D17" s="9"/>
      <c r="E17" s="9"/>
      <c r="F17" s="10"/>
    </row>
    <row r="18" spans="1:6" x14ac:dyDescent="0.25">
      <c r="A18" s="21" t="s">
        <v>37</v>
      </c>
      <c r="B18" s="8"/>
      <c r="C18" s="9"/>
      <c r="D18" s="9"/>
      <c r="E18" s="9"/>
      <c r="F18" s="10"/>
    </row>
    <row r="19" spans="1:6" x14ac:dyDescent="0.25">
      <c r="A19" s="12" t="s">
        <v>38</v>
      </c>
      <c r="B19" s="8"/>
      <c r="C19" s="9"/>
      <c r="D19" s="9"/>
      <c r="E19" s="9"/>
      <c r="F19" s="10"/>
    </row>
    <row r="20" spans="1:6" x14ac:dyDescent="0.25">
      <c r="A20" s="58" t="s">
        <v>24</v>
      </c>
      <c r="B20" s="8"/>
      <c r="C20" s="9"/>
      <c r="D20" s="9"/>
      <c r="E20" s="9"/>
      <c r="F20" s="10"/>
    </row>
  </sheetData>
  <mergeCells count="3">
    <mergeCell ref="A3:F3"/>
    <mergeCell ref="A5:F5"/>
    <mergeCell ref="A1:J1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04"/>
  <sheetViews>
    <sheetView tabSelected="1" topLeftCell="A10" workbookViewId="0">
      <selection activeCell="F79" sqref="F7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8.5703125" customWidth="1"/>
    <col min="4" max="4" width="30" customWidth="1"/>
    <col min="5" max="5" width="23" customWidth="1"/>
    <col min="6" max="6" width="21.5703125" customWidth="1"/>
    <col min="7" max="7" width="20.28515625" customWidth="1"/>
    <col min="8" max="8" width="21.42578125" customWidth="1"/>
    <col min="9" max="9" width="21.28515625" customWidth="1"/>
  </cols>
  <sheetData>
    <row r="1" spans="1:10" ht="46.5" customHeight="1" x14ac:dyDescent="0.25">
      <c r="A1" s="119" t="s">
        <v>63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0" ht="18" customHeight="1" x14ac:dyDescent="0.25">
      <c r="A3" s="119" t="s">
        <v>15</v>
      </c>
      <c r="B3" s="121"/>
      <c r="C3" s="121"/>
      <c r="D3" s="121"/>
      <c r="E3" s="121"/>
      <c r="F3" s="121"/>
      <c r="G3" s="121"/>
      <c r="H3" s="121"/>
      <c r="I3" s="121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6" spans="1:10" ht="25.5" x14ac:dyDescent="0.25">
      <c r="A6" s="140" t="s">
        <v>17</v>
      </c>
      <c r="B6" s="141"/>
      <c r="C6" s="142"/>
      <c r="D6" s="16" t="s">
        <v>64</v>
      </c>
      <c r="E6" s="17" t="s">
        <v>65</v>
      </c>
      <c r="F6" s="17" t="s">
        <v>70</v>
      </c>
      <c r="G6" s="17" t="s">
        <v>56</v>
      </c>
      <c r="H6" s="17" t="s">
        <v>69</v>
      </c>
    </row>
    <row r="7" spans="1:10" x14ac:dyDescent="0.25">
      <c r="A7" s="97" t="s">
        <v>92</v>
      </c>
      <c r="B7" s="97"/>
      <c r="C7" s="97"/>
      <c r="D7" s="98">
        <f t="shared" ref="D7:H9" si="0">D8</f>
        <v>2564627.5499999998</v>
      </c>
      <c r="E7" s="98">
        <f t="shared" si="0"/>
        <v>3080164</v>
      </c>
      <c r="F7" s="98">
        <f t="shared" si="0"/>
        <v>3139680</v>
      </c>
      <c r="G7" s="98">
        <f t="shared" si="0"/>
        <v>3139680</v>
      </c>
      <c r="H7" s="98">
        <f t="shared" si="0"/>
        <v>3139680</v>
      </c>
    </row>
    <row r="8" spans="1:10" x14ac:dyDescent="0.25">
      <c r="A8" s="99" t="s">
        <v>93</v>
      </c>
      <c r="B8" s="99"/>
      <c r="C8" s="99"/>
      <c r="D8" s="100">
        <f t="shared" si="0"/>
        <v>2564627.5499999998</v>
      </c>
      <c r="E8" s="100">
        <f t="shared" si="0"/>
        <v>3080164</v>
      </c>
      <c r="F8" s="100">
        <f t="shared" si="0"/>
        <v>3139680</v>
      </c>
      <c r="G8" s="100">
        <f t="shared" si="0"/>
        <v>3139680</v>
      </c>
      <c r="H8" s="100">
        <f t="shared" si="0"/>
        <v>3139680</v>
      </c>
    </row>
    <row r="9" spans="1:10" x14ac:dyDescent="0.25">
      <c r="A9" s="101" t="s">
        <v>94</v>
      </c>
      <c r="B9" s="101"/>
      <c r="C9" s="101"/>
      <c r="D9" s="102">
        <f t="shared" si="0"/>
        <v>2564627.5499999998</v>
      </c>
      <c r="E9" s="102">
        <f t="shared" si="0"/>
        <v>3080164</v>
      </c>
      <c r="F9" s="102">
        <f t="shared" si="0"/>
        <v>3139680</v>
      </c>
      <c r="G9" s="102">
        <f t="shared" si="0"/>
        <v>3139680</v>
      </c>
      <c r="H9" s="102">
        <f t="shared" si="0"/>
        <v>3139680</v>
      </c>
    </row>
    <row r="10" spans="1:10" x14ac:dyDescent="0.25">
      <c r="A10" s="103" t="s">
        <v>95</v>
      </c>
      <c r="B10" s="103"/>
      <c r="C10" s="103"/>
      <c r="D10" s="104">
        <f t="shared" ref="D10:E10" si="1">D11+D29</f>
        <v>2564627.5499999998</v>
      </c>
      <c r="E10" s="104">
        <f t="shared" si="1"/>
        <v>3080164</v>
      </c>
      <c r="F10" s="104">
        <f>F11+F29</f>
        <v>3139680</v>
      </c>
      <c r="G10" s="104">
        <f>G11+G29</f>
        <v>3139680</v>
      </c>
      <c r="H10" s="104">
        <f>H11+H29</f>
        <v>3139680</v>
      </c>
    </row>
    <row r="11" spans="1:10" x14ac:dyDescent="0.25">
      <c r="A11" s="105" t="s">
        <v>96</v>
      </c>
      <c r="B11" s="105"/>
      <c r="C11" s="105"/>
      <c r="D11" s="106">
        <f>D12</f>
        <v>150700</v>
      </c>
      <c r="E11" s="106">
        <f>E12</f>
        <v>142760</v>
      </c>
      <c r="F11" s="106">
        <f t="shared" ref="F11:H11" si="2">F12</f>
        <v>143000</v>
      </c>
      <c r="G11" s="106">
        <f t="shared" si="2"/>
        <v>143000</v>
      </c>
      <c r="H11" s="106">
        <f t="shared" si="2"/>
        <v>143000</v>
      </c>
    </row>
    <row r="12" spans="1:10" x14ac:dyDescent="0.25">
      <c r="A12" s="107" t="s">
        <v>97</v>
      </c>
      <c r="B12" s="107"/>
      <c r="C12" s="107"/>
      <c r="D12" s="108">
        <f>D13+D19+D24</f>
        <v>150700</v>
      </c>
      <c r="E12" s="108">
        <f>E13+E19+E24</f>
        <v>142760</v>
      </c>
      <c r="F12" s="108">
        <f t="shared" ref="F12:H12" si="3">F13+F19+F24</f>
        <v>143000</v>
      </c>
      <c r="G12" s="108">
        <f t="shared" si="3"/>
        <v>143000</v>
      </c>
      <c r="H12" s="108">
        <f t="shared" si="3"/>
        <v>143000</v>
      </c>
    </row>
    <row r="13" spans="1:10" x14ac:dyDescent="0.25">
      <c r="A13" s="109" t="s">
        <v>98</v>
      </c>
      <c r="B13" s="109"/>
      <c r="C13" s="109"/>
      <c r="D13" s="110">
        <f t="shared" ref="D13:H15" si="4">D14</f>
        <v>138250</v>
      </c>
      <c r="E13" s="110">
        <f t="shared" si="4"/>
        <v>134260</v>
      </c>
      <c r="F13" s="110">
        <f t="shared" si="4"/>
        <v>134500</v>
      </c>
      <c r="G13" s="110">
        <f t="shared" si="4"/>
        <v>134500</v>
      </c>
      <c r="H13" s="110">
        <f t="shared" si="4"/>
        <v>134500</v>
      </c>
    </row>
    <row r="14" spans="1:10" x14ac:dyDescent="0.25">
      <c r="A14" s="111" t="s">
        <v>99</v>
      </c>
      <c r="B14" s="111"/>
      <c r="C14" s="111"/>
      <c r="D14" s="112">
        <f t="shared" si="4"/>
        <v>138250</v>
      </c>
      <c r="E14" s="112">
        <f t="shared" si="4"/>
        <v>134260</v>
      </c>
      <c r="F14" s="112">
        <f t="shared" si="4"/>
        <v>134500</v>
      </c>
      <c r="G14" s="112">
        <f t="shared" si="4"/>
        <v>134500</v>
      </c>
      <c r="H14" s="112">
        <f t="shared" si="4"/>
        <v>134500</v>
      </c>
    </row>
    <row r="15" spans="1:10" x14ac:dyDescent="0.25">
      <c r="A15" s="113" t="s">
        <v>100</v>
      </c>
      <c r="B15" s="113"/>
      <c r="C15" s="113"/>
      <c r="D15" s="114">
        <f t="shared" si="4"/>
        <v>138250</v>
      </c>
      <c r="E15" s="114">
        <f t="shared" si="4"/>
        <v>134260</v>
      </c>
      <c r="F15" s="114">
        <f t="shared" si="4"/>
        <v>134500</v>
      </c>
      <c r="G15" s="114">
        <f t="shared" si="4"/>
        <v>134500</v>
      </c>
      <c r="H15" s="114">
        <f t="shared" si="4"/>
        <v>134500</v>
      </c>
    </row>
    <row r="16" spans="1:10" x14ac:dyDescent="0.25">
      <c r="A16" s="115" t="s">
        <v>101</v>
      </c>
      <c r="B16" s="115" t="s">
        <v>102</v>
      </c>
      <c r="C16" s="115" t="s">
        <v>8</v>
      </c>
      <c r="D16" s="116">
        <f>SUM(D17:D18)</f>
        <v>138250</v>
      </c>
      <c r="E16" s="116">
        <f>SUM(E17:E18)</f>
        <v>134260</v>
      </c>
      <c r="F16" s="116">
        <f t="shared" ref="F16:H16" si="5">SUM(F17:F18)</f>
        <v>134500</v>
      </c>
      <c r="G16" s="116">
        <f t="shared" si="5"/>
        <v>134500</v>
      </c>
      <c r="H16" s="116">
        <f t="shared" si="5"/>
        <v>134500</v>
      </c>
    </row>
    <row r="17" spans="1:8" x14ac:dyDescent="0.25">
      <c r="A17" s="115" t="s">
        <v>101</v>
      </c>
      <c r="B17" s="115" t="s">
        <v>103</v>
      </c>
      <c r="C17" s="115" t="s">
        <v>18</v>
      </c>
      <c r="D17" s="116">
        <v>137825</v>
      </c>
      <c r="E17" s="116">
        <v>133880</v>
      </c>
      <c r="F17" s="116">
        <v>134050</v>
      </c>
      <c r="G17" s="116">
        <v>134050</v>
      </c>
      <c r="H17" s="116">
        <v>134050</v>
      </c>
    </row>
    <row r="18" spans="1:8" x14ac:dyDescent="0.25">
      <c r="A18" s="115" t="s">
        <v>101</v>
      </c>
      <c r="B18" s="115" t="s">
        <v>104</v>
      </c>
      <c r="C18" s="115" t="s">
        <v>75</v>
      </c>
      <c r="D18" s="116">
        <v>425</v>
      </c>
      <c r="E18" s="116">
        <v>380</v>
      </c>
      <c r="F18" s="116">
        <v>450</v>
      </c>
      <c r="G18" s="116">
        <v>450</v>
      </c>
      <c r="H18" s="116">
        <v>450</v>
      </c>
    </row>
    <row r="19" spans="1:8" x14ac:dyDescent="0.25">
      <c r="A19" s="109" t="s">
        <v>105</v>
      </c>
      <c r="B19" s="109"/>
      <c r="C19" s="109"/>
      <c r="D19" s="110">
        <f t="shared" ref="D19:H22" si="6">D20</f>
        <v>11950</v>
      </c>
      <c r="E19" s="110">
        <f t="shared" si="6"/>
        <v>8000</v>
      </c>
      <c r="F19" s="110">
        <f t="shared" si="6"/>
        <v>8000</v>
      </c>
      <c r="G19" s="110">
        <f t="shared" si="6"/>
        <v>8000</v>
      </c>
      <c r="H19" s="110">
        <f t="shared" si="6"/>
        <v>8000</v>
      </c>
    </row>
    <row r="20" spans="1:8" x14ac:dyDescent="0.25">
      <c r="A20" s="111" t="s">
        <v>99</v>
      </c>
      <c r="B20" s="111"/>
      <c r="C20" s="111"/>
      <c r="D20" s="112">
        <f t="shared" si="6"/>
        <v>11950</v>
      </c>
      <c r="E20" s="112">
        <f t="shared" si="6"/>
        <v>8000</v>
      </c>
      <c r="F20" s="112">
        <f t="shared" si="6"/>
        <v>8000</v>
      </c>
      <c r="G20" s="112">
        <f t="shared" si="6"/>
        <v>8000</v>
      </c>
      <c r="H20" s="112">
        <f t="shared" si="6"/>
        <v>8000</v>
      </c>
    </row>
    <row r="21" spans="1:8" x14ac:dyDescent="0.25">
      <c r="A21" s="113" t="s">
        <v>100</v>
      </c>
      <c r="B21" s="113"/>
      <c r="C21" s="113"/>
      <c r="D21" s="114">
        <f t="shared" si="6"/>
        <v>11950</v>
      </c>
      <c r="E21" s="114">
        <f t="shared" si="6"/>
        <v>8000</v>
      </c>
      <c r="F21" s="114">
        <f t="shared" si="6"/>
        <v>8000</v>
      </c>
      <c r="G21" s="114">
        <f t="shared" si="6"/>
        <v>8000</v>
      </c>
      <c r="H21" s="114">
        <f t="shared" si="6"/>
        <v>8000</v>
      </c>
    </row>
    <row r="22" spans="1:8" x14ac:dyDescent="0.25">
      <c r="A22" s="115" t="s">
        <v>101</v>
      </c>
      <c r="B22" s="115" t="s">
        <v>106</v>
      </c>
      <c r="C22" s="115" t="s">
        <v>10</v>
      </c>
      <c r="D22" s="116">
        <f t="shared" si="6"/>
        <v>11950</v>
      </c>
      <c r="E22" s="116">
        <f t="shared" si="6"/>
        <v>8000</v>
      </c>
      <c r="F22" s="116">
        <f t="shared" si="6"/>
        <v>8000</v>
      </c>
      <c r="G22" s="116">
        <f t="shared" si="6"/>
        <v>8000</v>
      </c>
      <c r="H22" s="116">
        <f t="shared" si="6"/>
        <v>8000</v>
      </c>
    </row>
    <row r="23" spans="1:8" x14ac:dyDescent="0.25">
      <c r="A23" s="115" t="s">
        <v>101</v>
      </c>
      <c r="B23" s="115" t="s">
        <v>107</v>
      </c>
      <c r="C23" s="115" t="s">
        <v>108</v>
      </c>
      <c r="D23" s="116">
        <v>11950</v>
      </c>
      <c r="E23" s="116">
        <v>8000</v>
      </c>
      <c r="F23" s="116">
        <v>8000</v>
      </c>
      <c r="G23" s="116">
        <v>8000</v>
      </c>
      <c r="H23" s="116">
        <v>8000</v>
      </c>
    </row>
    <row r="24" spans="1:8" x14ac:dyDescent="0.25">
      <c r="A24" s="109" t="s">
        <v>109</v>
      </c>
      <c r="B24" s="109"/>
      <c r="C24" s="109"/>
      <c r="D24" s="110">
        <f t="shared" ref="D24:H27" si="7">D25</f>
        <v>500</v>
      </c>
      <c r="E24" s="110">
        <f t="shared" si="7"/>
        <v>500</v>
      </c>
      <c r="F24" s="110">
        <f t="shared" si="7"/>
        <v>500</v>
      </c>
      <c r="G24" s="110">
        <f t="shared" si="7"/>
        <v>500</v>
      </c>
      <c r="H24" s="110">
        <f t="shared" si="7"/>
        <v>500</v>
      </c>
    </row>
    <row r="25" spans="1:8" x14ac:dyDescent="0.25">
      <c r="A25" s="111" t="s">
        <v>99</v>
      </c>
      <c r="B25" s="111"/>
      <c r="C25" s="111"/>
      <c r="D25" s="112">
        <f t="shared" si="7"/>
        <v>500</v>
      </c>
      <c r="E25" s="112">
        <f t="shared" si="7"/>
        <v>500</v>
      </c>
      <c r="F25" s="112">
        <f t="shared" si="7"/>
        <v>500</v>
      </c>
      <c r="G25" s="112">
        <f t="shared" si="7"/>
        <v>500</v>
      </c>
      <c r="H25" s="112">
        <f t="shared" si="7"/>
        <v>500</v>
      </c>
    </row>
    <row r="26" spans="1:8" x14ac:dyDescent="0.25">
      <c r="A26" s="113" t="s">
        <v>100</v>
      </c>
      <c r="B26" s="113"/>
      <c r="C26" s="113"/>
      <c r="D26" s="114">
        <f t="shared" si="7"/>
        <v>500</v>
      </c>
      <c r="E26" s="114">
        <f t="shared" si="7"/>
        <v>500</v>
      </c>
      <c r="F26" s="114">
        <f t="shared" si="7"/>
        <v>500</v>
      </c>
      <c r="G26" s="114">
        <f t="shared" si="7"/>
        <v>500</v>
      </c>
      <c r="H26" s="114">
        <f t="shared" si="7"/>
        <v>500</v>
      </c>
    </row>
    <row r="27" spans="1:8" x14ac:dyDescent="0.25">
      <c r="A27" s="115" t="s">
        <v>101</v>
      </c>
      <c r="B27" s="115" t="s">
        <v>106</v>
      </c>
      <c r="C27" s="115" t="s">
        <v>10</v>
      </c>
      <c r="D27" s="116">
        <f t="shared" si="7"/>
        <v>500</v>
      </c>
      <c r="E27" s="116">
        <f t="shared" si="7"/>
        <v>500</v>
      </c>
      <c r="F27" s="116">
        <f t="shared" si="7"/>
        <v>500</v>
      </c>
      <c r="G27" s="116">
        <f t="shared" si="7"/>
        <v>500</v>
      </c>
      <c r="H27" s="116">
        <f t="shared" si="7"/>
        <v>500</v>
      </c>
    </row>
    <row r="28" spans="1:8" x14ac:dyDescent="0.25">
      <c r="A28" s="115" t="s">
        <v>101</v>
      </c>
      <c r="B28" s="115" t="s">
        <v>107</v>
      </c>
      <c r="C28" s="115" t="s">
        <v>108</v>
      </c>
      <c r="D28" s="116">
        <v>500</v>
      </c>
      <c r="E28" s="116">
        <v>500</v>
      </c>
      <c r="F28" s="116">
        <v>500</v>
      </c>
      <c r="G28" s="116">
        <v>500</v>
      </c>
      <c r="H28" s="116">
        <v>500</v>
      </c>
    </row>
    <row r="29" spans="1:8" x14ac:dyDescent="0.25">
      <c r="A29" s="105" t="s">
        <v>110</v>
      </c>
      <c r="B29" s="105"/>
      <c r="C29" s="105"/>
      <c r="D29" s="106">
        <f t="shared" ref="D29:H29" si="8">D30</f>
        <v>2413927.5499999998</v>
      </c>
      <c r="E29" s="106">
        <f t="shared" si="8"/>
        <v>2937404</v>
      </c>
      <c r="F29" s="106">
        <f t="shared" si="8"/>
        <v>2996680</v>
      </c>
      <c r="G29" s="106">
        <f t="shared" si="8"/>
        <v>2996680</v>
      </c>
      <c r="H29" s="106">
        <f t="shared" si="8"/>
        <v>2996680</v>
      </c>
    </row>
    <row r="30" spans="1:8" x14ac:dyDescent="0.25">
      <c r="A30" s="107" t="s">
        <v>111</v>
      </c>
      <c r="B30" s="107"/>
      <c r="C30" s="107"/>
      <c r="D30" s="108">
        <f t="shared" ref="D30:E30" si="9">D31+D73+D79+D84+D94</f>
        <v>2413927.5499999998</v>
      </c>
      <c r="E30" s="108">
        <f t="shared" si="9"/>
        <v>2937404</v>
      </c>
      <c r="F30" s="108">
        <f t="shared" ref="F30:H30" si="10">F31+F73+F79+F84+F94</f>
        <v>2996680</v>
      </c>
      <c r="G30" s="108">
        <f t="shared" si="10"/>
        <v>2996680</v>
      </c>
      <c r="H30" s="108">
        <f t="shared" si="10"/>
        <v>2996680</v>
      </c>
    </row>
    <row r="31" spans="1:8" x14ac:dyDescent="0.25">
      <c r="A31" s="109" t="s">
        <v>112</v>
      </c>
      <c r="B31" s="109"/>
      <c r="C31" s="109"/>
      <c r="D31" s="110">
        <f>D32+D38+D48+D57+D66</f>
        <v>452860.19000000006</v>
      </c>
      <c r="E31" s="110">
        <f t="shared" ref="E31:H31" si="11">E32+E38+E48+E57+E66</f>
        <v>454574</v>
      </c>
      <c r="F31" s="110">
        <f t="shared" si="11"/>
        <v>511380</v>
      </c>
      <c r="G31" s="110">
        <f t="shared" si="11"/>
        <v>511380</v>
      </c>
      <c r="H31" s="110">
        <f t="shared" si="11"/>
        <v>511380</v>
      </c>
    </row>
    <row r="32" spans="1:8" x14ac:dyDescent="0.25">
      <c r="A32" s="111" t="s">
        <v>99</v>
      </c>
      <c r="B32" s="111"/>
      <c r="C32" s="111"/>
      <c r="D32" s="112">
        <f>D33</f>
        <v>122889.42</v>
      </c>
      <c r="E32" s="112">
        <f>E33</f>
        <v>123610</v>
      </c>
      <c r="F32" s="112">
        <f t="shared" ref="F32:H33" si="12">F33</f>
        <v>173740</v>
      </c>
      <c r="G32" s="112">
        <f t="shared" si="12"/>
        <v>173740</v>
      </c>
      <c r="H32" s="112">
        <f t="shared" si="12"/>
        <v>173740</v>
      </c>
    </row>
    <row r="33" spans="1:8" x14ac:dyDescent="0.25">
      <c r="A33" s="113" t="s">
        <v>113</v>
      </c>
      <c r="B33" s="113"/>
      <c r="C33" s="113"/>
      <c r="D33" s="114">
        <f>D34</f>
        <v>122889.42</v>
      </c>
      <c r="E33" s="114">
        <f>E34</f>
        <v>123610</v>
      </c>
      <c r="F33" s="114">
        <f t="shared" si="12"/>
        <v>173740</v>
      </c>
      <c r="G33" s="114">
        <f t="shared" si="12"/>
        <v>173740</v>
      </c>
      <c r="H33" s="114">
        <f t="shared" si="12"/>
        <v>173740</v>
      </c>
    </row>
    <row r="34" spans="1:8" x14ac:dyDescent="0.25">
      <c r="A34" s="115" t="s">
        <v>101</v>
      </c>
      <c r="B34" s="115" t="s">
        <v>102</v>
      </c>
      <c r="C34" s="115" t="s">
        <v>8</v>
      </c>
      <c r="D34" s="116">
        <f>SUM(D35:D37)</f>
        <v>122889.42</v>
      </c>
      <c r="E34" s="116">
        <f>SUM(E35:E37)</f>
        <v>123610</v>
      </c>
      <c r="F34" s="116">
        <f t="shared" ref="F34" si="13">SUM(F35:F37)</f>
        <v>173740</v>
      </c>
      <c r="G34" s="116">
        <f t="shared" ref="G34" si="14">SUM(G35:G37)</f>
        <v>173740</v>
      </c>
      <c r="H34" s="116">
        <f t="shared" ref="H34" si="15">SUM(H35:H37)</f>
        <v>173740</v>
      </c>
    </row>
    <row r="35" spans="1:8" x14ac:dyDescent="0.25">
      <c r="A35" s="115" t="s">
        <v>101</v>
      </c>
      <c r="B35" s="115" t="s">
        <v>114</v>
      </c>
      <c r="C35" s="115" t="s">
        <v>9</v>
      </c>
      <c r="D35" s="116">
        <v>83812.88</v>
      </c>
      <c r="E35" s="116">
        <v>84290</v>
      </c>
      <c r="F35" s="116">
        <v>132400</v>
      </c>
      <c r="G35" s="116">
        <v>132400</v>
      </c>
      <c r="H35" s="116">
        <v>132400</v>
      </c>
    </row>
    <row r="36" spans="1:8" x14ac:dyDescent="0.25">
      <c r="A36" s="115" t="s">
        <v>101</v>
      </c>
      <c r="B36" s="115" t="s">
        <v>103</v>
      </c>
      <c r="C36" s="115" t="s">
        <v>18</v>
      </c>
      <c r="D36" s="116">
        <v>5105.54</v>
      </c>
      <c r="E36" s="116">
        <v>4320</v>
      </c>
      <c r="F36" s="116">
        <v>6340</v>
      </c>
      <c r="G36" s="116">
        <v>6340</v>
      </c>
      <c r="H36" s="116">
        <v>6340</v>
      </c>
    </row>
    <row r="37" spans="1:8" x14ac:dyDescent="0.25">
      <c r="A37" s="115" t="s">
        <v>101</v>
      </c>
      <c r="B37" s="115" t="s">
        <v>115</v>
      </c>
      <c r="C37" s="115" t="s">
        <v>76</v>
      </c>
      <c r="D37" s="116">
        <v>33971</v>
      </c>
      <c r="E37" s="116">
        <v>35000</v>
      </c>
      <c r="F37" s="116">
        <v>35000</v>
      </c>
      <c r="G37" s="116">
        <v>35000</v>
      </c>
      <c r="H37" s="116">
        <v>35000</v>
      </c>
    </row>
    <row r="38" spans="1:8" x14ac:dyDescent="0.25">
      <c r="A38" s="111" t="s">
        <v>116</v>
      </c>
      <c r="B38" s="111"/>
      <c r="C38" s="111"/>
      <c r="D38" s="112">
        <f>D39+D44</f>
        <v>1101.1400000000001</v>
      </c>
      <c r="E38" s="112">
        <f>E39+E44</f>
        <v>3222</v>
      </c>
      <c r="F38" s="112">
        <f t="shared" ref="F38:H38" si="16">F39+F44</f>
        <v>2510</v>
      </c>
      <c r="G38" s="112">
        <f t="shared" si="16"/>
        <v>2510</v>
      </c>
      <c r="H38" s="112">
        <f t="shared" si="16"/>
        <v>2510</v>
      </c>
    </row>
    <row r="39" spans="1:8" x14ac:dyDescent="0.25">
      <c r="A39" s="113" t="s">
        <v>117</v>
      </c>
      <c r="B39" s="113"/>
      <c r="C39" s="113"/>
      <c r="D39" s="114">
        <f>D40</f>
        <v>124.04</v>
      </c>
      <c r="E39" s="114">
        <f>E40</f>
        <v>1800</v>
      </c>
      <c r="F39" s="114">
        <f t="shared" ref="F39:H39" si="17">F40</f>
        <v>1510</v>
      </c>
      <c r="G39" s="114">
        <f t="shared" si="17"/>
        <v>1510</v>
      </c>
      <c r="H39" s="114">
        <f t="shared" si="17"/>
        <v>1510</v>
      </c>
    </row>
    <row r="40" spans="1:8" x14ac:dyDescent="0.25">
      <c r="A40" s="115" t="s">
        <v>101</v>
      </c>
      <c r="B40" s="115" t="s">
        <v>102</v>
      </c>
      <c r="C40" s="115" t="s">
        <v>8</v>
      </c>
      <c r="D40" s="116">
        <f>SUM(D41:D43)</f>
        <v>124.04</v>
      </c>
      <c r="E40" s="116">
        <f>SUM(E41:E43)</f>
        <v>1800</v>
      </c>
      <c r="F40" s="116">
        <f t="shared" ref="F40" si="18">SUM(F41:F43)</f>
        <v>1510</v>
      </c>
      <c r="G40" s="116">
        <f t="shared" ref="G40" si="19">SUM(G41:G43)</f>
        <v>1510</v>
      </c>
      <c r="H40" s="116">
        <f t="shared" ref="H40" si="20">SUM(H41:H43)</f>
        <v>1510</v>
      </c>
    </row>
    <row r="41" spans="1:8" x14ac:dyDescent="0.25">
      <c r="A41" s="115" t="s">
        <v>101</v>
      </c>
      <c r="B41" s="115" t="s">
        <v>114</v>
      </c>
      <c r="C41" s="115" t="s">
        <v>9</v>
      </c>
      <c r="D41" s="116">
        <v>0</v>
      </c>
      <c r="E41" s="116"/>
      <c r="F41" s="116"/>
      <c r="G41" s="116"/>
      <c r="H41" s="116"/>
    </row>
    <row r="42" spans="1:8" x14ac:dyDescent="0.25">
      <c r="A42" s="115" t="s">
        <v>101</v>
      </c>
      <c r="B42" s="115" t="s">
        <v>103</v>
      </c>
      <c r="C42" s="115" t="s">
        <v>18</v>
      </c>
      <c r="D42" s="116">
        <v>121.89</v>
      </c>
      <c r="E42" s="116">
        <v>1790</v>
      </c>
      <c r="F42" s="116">
        <v>1500</v>
      </c>
      <c r="G42" s="116">
        <v>1500</v>
      </c>
      <c r="H42" s="116">
        <v>1500</v>
      </c>
    </row>
    <row r="43" spans="1:8" x14ac:dyDescent="0.25">
      <c r="A43" s="115" t="s">
        <v>101</v>
      </c>
      <c r="B43" s="115" t="s">
        <v>118</v>
      </c>
      <c r="C43" s="115" t="s">
        <v>77</v>
      </c>
      <c r="D43" s="116">
        <v>2.15</v>
      </c>
      <c r="E43" s="116">
        <v>10</v>
      </c>
      <c r="F43" s="116">
        <v>10</v>
      </c>
      <c r="G43" s="116">
        <v>10</v>
      </c>
      <c r="H43" s="116">
        <v>10</v>
      </c>
    </row>
    <row r="44" spans="1:8" x14ac:dyDescent="0.25">
      <c r="A44" s="113" t="s">
        <v>119</v>
      </c>
      <c r="B44" s="113"/>
      <c r="C44" s="113"/>
      <c r="D44" s="114">
        <f>D45</f>
        <v>977.1</v>
      </c>
      <c r="E44" s="114">
        <f>E45</f>
        <v>1422</v>
      </c>
      <c r="F44" s="114">
        <f t="shared" ref="F44" si="21">F45</f>
        <v>1000</v>
      </c>
      <c r="G44" s="114">
        <f t="shared" ref="G44" si="22">G45</f>
        <v>1000</v>
      </c>
      <c r="H44" s="114">
        <f t="shared" ref="H44" si="23">H45</f>
        <v>1000</v>
      </c>
    </row>
    <row r="45" spans="1:8" x14ac:dyDescent="0.25">
      <c r="A45" s="115" t="s">
        <v>101</v>
      </c>
      <c r="B45" s="115" t="s">
        <v>102</v>
      </c>
      <c r="C45" s="115" t="s">
        <v>8</v>
      </c>
      <c r="D45" s="116">
        <f>SUM(D46:D47)</f>
        <v>977.1</v>
      </c>
      <c r="E45" s="116">
        <f>SUM(E46:E47)</f>
        <v>1422</v>
      </c>
      <c r="F45" s="116">
        <f t="shared" ref="F45" si="24">SUM(F46:F47)</f>
        <v>1000</v>
      </c>
      <c r="G45" s="116">
        <f t="shared" ref="G45" si="25">SUM(G46:G47)</f>
        <v>1000</v>
      </c>
      <c r="H45" s="116">
        <f t="shared" ref="H45" si="26">SUM(H46:H47)</f>
        <v>1000</v>
      </c>
    </row>
    <row r="46" spans="1:8" x14ac:dyDescent="0.25">
      <c r="A46" s="115" t="s">
        <v>101</v>
      </c>
      <c r="B46" s="115" t="s">
        <v>114</v>
      </c>
      <c r="C46" s="115" t="s">
        <v>9</v>
      </c>
      <c r="D46" s="116">
        <v>650</v>
      </c>
      <c r="E46" s="116">
        <v>1000</v>
      </c>
      <c r="F46" s="116">
        <v>1000</v>
      </c>
      <c r="G46" s="116">
        <v>1000</v>
      </c>
      <c r="H46" s="116">
        <v>1000</v>
      </c>
    </row>
    <row r="47" spans="1:8" x14ac:dyDescent="0.25">
      <c r="A47" s="115" t="s">
        <v>101</v>
      </c>
      <c r="B47" s="115" t="s">
        <v>103</v>
      </c>
      <c r="C47" s="115" t="s">
        <v>18</v>
      </c>
      <c r="D47" s="116">
        <v>327.10000000000002</v>
      </c>
      <c r="E47" s="116">
        <v>422</v>
      </c>
      <c r="F47" s="116">
        <v>0</v>
      </c>
      <c r="G47" s="116">
        <v>0</v>
      </c>
      <c r="H47" s="116">
        <v>0</v>
      </c>
    </row>
    <row r="48" spans="1:8" x14ac:dyDescent="0.25">
      <c r="A48" s="111" t="s">
        <v>120</v>
      </c>
      <c r="B48" s="111"/>
      <c r="C48" s="111"/>
      <c r="D48" s="112">
        <f>D49+D53</f>
        <v>60192.78</v>
      </c>
      <c r="E48" s="112">
        <f>E49+E53</f>
        <v>76859</v>
      </c>
      <c r="F48" s="112">
        <f t="shared" ref="F48" si="27">F49+F53</f>
        <v>63400</v>
      </c>
      <c r="G48" s="112">
        <f t="shared" ref="G48" si="28">G49+G53</f>
        <v>63400</v>
      </c>
      <c r="H48" s="112">
        <f t="shared" ref="H48" si="29">H49+H53</f>
        <v>63400</v>
      </c>
    </row>
    <row r="49" spans="1:8" x14ac:dyDescent="0.25">
      <c r="A49" s="113" t="s">
        <v>121</v>
      </c>
      <c r="B49" s="113"/>
      <c r="C49" s="113"/>
      <c r="D49" s="114">
        <f>D50</f>
        <v>41218.46</v>
      </c>
      <c r="E49" s="114">
        <f>E50</f>
        <v>63400</v>
      </c>
      <c r="F49" s="114">
        <f t="shared" ref="F49" si="30">F50</f>
        <v>63400</v>
      </c>
      <c r="G49" s="114">
        <f t="shared" ref="G49" si="31">G50</f>
        <v>63400</v>
      </c>
      <c r="H49" s="114">
        <f t="shared" ref="H49" si="32">H50</f>
        <v>63400</v>
      </c>
    </row>
    <row r="50" spans="1:8" x14ac:dyDescent="0.25">
      <c r="A50" s="115" t="s">
        <v>101</v>
      </c>
      <c r="B50" s="115" t="s">
        <v>102</v>
      </c>
      <c r="C50" s="115" t="s">
        <v>8</v>
      </c>
      <c r="D50" s="116">
        <f>SUM(D51:D52)</f>
        <v>41218.46</v>
      </c>
      <c r="E50" s="116">
        <f>SUM(E51:E52)</f>
        <v>63400</v>
      </c>
      <c r="F50" s="116">
        <f t="shared" ref="F50" si="33">SUM(F51:F52)</f>
        <v>63400</v>
      </c>
      <c r="G50" s="116">
        <f t="shared" ref="G50" si="34">SUM(G51:G52)</f>
        <v>63400</v>
      </c>
      <c r="H50" s="116">
        <f t="shared" ref="H50" si="35">SUM(H51:H52)</f>
        <v>63400</v>
      </c>
    </row>
    <row r="51" spans="1:8" x14ac:dyDescent="0.25">
      <c r="A51" s="115" t="s">
        <v>101</v>
      </c>
      <c r="B51" s="115" t="s">
        <v>114</v>
      </c>
      <c r="C51" s="115" t="s">
        <v>9</v>
      </c>
      <c r="D51" s="116">
        <v>7599.11</v>
      </c>
      <c r="E51" s="116">
        <v>29080</v>
      </c>
      <c r="F51" s="116">
        <v>29300</v>
      </c>
      <c r="G51" s="116">
        <v>29300</v>
      </c>
      <c r="H51" s="116">
        <v>29300</v>
      </c>
    </row>
    <row r="52" spans="1:8" x14ac:dyDescent="0.25">
      <c r="A52" s="115" t="s">
        <v>101</v>
      </c>
      <c r="B52" s="115" t="s">
        <v>103</v>
      </c>
      <c r="C52" s="115" t="s">
        <v>18</v>
      </c>
      <c r="D52" s="116">
        <v>33619.35</v>
      </c>
      <c r="E52" s="116">
        <v>34320</v>
      </c>
      <c r="F52" s="116">
        <v>34100</v>
      </c>
      <c r="G52" s="116">
        <v>34100</v>
      </c>
      <c r="H52" s="116">
        <v>34100</v>
      </c>
    </row>
    <row r="53" spans="1:8" x14ac:dyDescent="0.25">
      <c r="A53" s="113" t="s">
        <v>122</v>
      </c>
      <c r="B53" s="113"/>
      <c r="C53" s="113"/>
      <c r="D53" s="114">
        <f>D54</f>
        <v>18974.32</v>
      </c>
      <c r="E53" s="114">
        <f>E54</f>
        <v>13459</v>
      </c>
      <c r="F53" s="114">
        <f t="shared" ref="F53" si="36">F54</f>
        <v>0</v>
      </c>
      <c r="G53" s="114">
        <f t="shared" ref="G53" si="37">G54</f>
        <v>0</v>
      </c>
      <c r="H53" s="114">
        <f t="shared" ref="H53" si="38">H54</f>
        <v>0</v>
      </c>
    </row>
    <row r="54" spans="1:8" x14ac:dyDescent="0.25">
      <c r="A54" s="115" t="s">
        <v>101</v>
      </c>
      <c r="B54" s="115" t="s">
        <v>102</v>
      </c>
      <c r="C54" s="115" t="s">
        <v>8</v>
      </c>
      <c r="D54" s="116">
        <f>SUM(D55:D56)</f>
        <v>18974.32</v>
      </c>
      <c r="E54" s="116">
        <f>SUM(E55:E56)</f>
        <v>13459</v>
      </c>
      <c r="F54" s="116">
        <f t="shared" ref="F54" si="39">SUM(F55:F56)</f>
        <v>0</v>
      </c>
      <c r="G54" s="116">
        <f t="shared" ref="G54" si="40">SUM(G55:G56)</f>
        <v>0</v>
      </c>
      <c r="H54" s="116">
        <f t="shared" ref="H54" si="41">SUM(H55:H56)</f>
        <v>0</v>
      </c>
    </row>
    <row r="55" spans="1:8" x14ac:dyDescent="0.25">
      <c r="A55" s="115" t="s">
        <v>101</v>
      </c>
      <c r="B55" s="115" t="s">
        <v>114</v>
      </c>
      <c r="C55" s="115" t="s">
        <v>9</v>
      </c>
      <c r="D55" s="116">
        <v>18124.16</v>
      </c>
      <c r="E55" s="116">
        <v>9794</v>
      </c>
      <c r="F55" s="116">
        <v>0</v>
      </c>
      <c r="G55" s="116">
        <v>0</v>
      </c>
      <c r="H55" s="116">
        <v>0</v>
      </c>
    </row>
    <row r="56" spans="1:8" x14ac:dyDescent="0.25">
      <c r="A56" s="115" t="s">
        <v>101</v>
      </c>
      <c r="B56" s="115" t="s">
        <v>103</v>
      </c>
      <c r="C56" s="115" t="s">
        <v>18</v>
      </c>
      <c r="D56" s="116">
        <v>850.16</v>
      </c>
      <c r="E56" s="116">
        <v>3665</v>
      </c>
      <c r="F56" s="116">
        <v>0</v>
      </c>
      <c r="G56" s="116">
        <v>0</v>
      </c>
      <c r="H56" s="116">
        <v>0</v>
      </c>
    </row>
    <row r="57" spans="1:8" x14ac:dyDescent="0.25">
      <c r="A57" s="111" t="s">
        <v>123</v>
      </c>
      <c r="B57" s="111"/>
      <c r="C57" s="111"/>
      <c r="D57" s="112">
        <f>D58+D62</f>
        <v>266862.57</v>
      </c>
      <c r="E57" s="112">
        <f t="shared" ref="E57:F57" si="42">E58+E62</f>
        <v>247340</v>
      </c>
      <c r="F57" s="112">
        <f t="shared" si="42"/>
        <v>267730</v>
      </c>
      <c r="G57" s="112">
        <f t="shared" ref="G57" si="43">G58+G62</f>
        <v>267730</v>
      </c>
      <c r="H57" s="112">
        <f t="shared" ref="H57" si="44">H58+H62</f>
        <v>267730</v>
      </c>
    </row>
    <row r="58" spans="1:8" x14ac:dyDescent="0.25">
      <c r="A58" s="113" t="s">
        <v>124</v>
      </c>
      <c r="B58" s="113"/>
      <c r="C58" s="113"/>
      <c r="D58" s="114">
        <f>D59</f>
        <v>254856.64</v>
      </c>
      <c r="E58" s="114">
        <f t="shared" ref="E58:F58" si="45">E59</f>
        <v>239230</v>
      </c>
      <c r="F58" s="114">
        <f t="shared" si="45"/>
        <v>260730</v>
      </c>
      <c r="G58" s="114">
        <f t="shared" ref="G58" si="46">G59</f>
        <v>260730</v>
      </c>
      <c r="H58" s="114">
        <f t="shared" ref="H58" si="47">H59</f>
        <v>260730</v>
      </c>
    </row>
    <row r="59" spans="1:8" x14ac:dyDescent="0.25">
      <c r="A59" s="115" t="s">
        <v>101</v>
      </c>
      <c r="B59" s="115" t="s">
        <v>102</v>
      </c>
      <c r="C59" s="115" t="s">
        <v>8</v>
      </c>
      <c r="D59" s="116">
        <f>SUM(D60:D61)</f>
        <v>254856.64</v>
      </c>
      <c r="E59" s="116">
        <f t="shared" ref="E59:F59" si="48">SUM(E60:E61)</f>
        <v>239230</v>
      </c>
      <c r="F59" s="116">
        <f t="shared" si="48"/>
        <v>260730</v>
      </c>
      <c r="G59" s="116">
        <f t="shared" ref="G59" si="49">SUM(G60:G61)</f>
        <v>260730</v>
      </c>
      <c r="H59" s="116">
        <f t="shared" ref="H59" si="50">SUM(H60:H61)</f>
        <v>260730</v>
      </c>
    </row>
    <row r="60" spans="1:8" x14ac:dyDescent="0.25">
      <c r="A60" s="115" t="s">
        <v>101</v>
      </c>
      <c r="B60" s="115" t="s">
        <v>103</v>
      </c>
      <c r="C60" s="115" t="s">
        <v>18</v>
      </c>
      <c r="D60" s="116">
        <v>253636.07</v>
      </c>
      <c r="E60" s="116">
        <v>238000</v>
      </c>
      <c r="F60" s="116">
        <v>259500</v>
      </c>
      <c r="G60" s="116">
        <v>259500</v>
      </c>
      <c r="H60" s="116">
        <v>259500</v>
      </c>
    </row>
    <row r="61" spans="1:8" x14ac:dyDescent="0.25">
      <c r="A61" s="115" t="s">
        <v>101</v>
      </c>
      <c r="B61" s="115" t="s">
        <v>118</v>
      </c>
      <c r="C61" s="115" t="s">
        <v>77</v>
      </c>
      <c r="D61" s="116">
        <v>1220.57</v>
      </c>
      <c r="E61" s="116">
        <v>1230</v>
      </c>
      <c r="F61" s="116">
        <v>1230</v>
      </c>
      <c r="G61" s="116">
        <v>1230</v>
      </c>
      <c r="H61" s="116">
        <v>1230</v>
      </c>
    </row>
    <row r="62" spans="1:8" x14ac:dyDescent="0.25">
      <c r="A62" s="113" t="s">
        <v>125</v>
      </c>
      <c r="B62" s="113"/>
      <c r="C62" s="113"/>
      <c r="D62" s="114">
        <f>D63</f>
        <v>12005.93</v>
      </c>
      <c r="E62" s="114">
        <f t="shared" ref="E62:F62" si="51">E63</f>
        <v>8110</v>
      </c>
      <c r="F62" s="114">
        <f t="shared" si="51"/>
        <v>7000</v>
      </c>
      <c r="G62" s="114">
        <f t="shared" ref="G62" si="52">G63</f>
        <v>7000</v>
      </c>
      <c r="H62" s="114">
        <f t="shared" ref="H62" si="53">H63</f>
        <v>7000</v>
      </c>
    </row>
    <row r="63" spans="1:8" x14ac:dyDescent="0.25">
      <c r="A63" s="115" t="s">
        <v>101</v>
      </c>
      <c r="B63" s="115" t="s">
        <v>102</v>
      </c>
      <c r="C63" s="115" t="s">
        <v>8</v>
      </c>
      <c r="D63" s="116">
        <f>SUM(D64:D65)</f>
        <v>12005.93</v>
      </c>
      <c r="E63" s="116">
        <f t="shared" ref="E63:F63" si="54">SUM(E64:E65)</f>
        <v>8110</v>
      </c>
      <c r="F63" s="116">
        <f t="shared" si="54"/>
        <v>7000</v>
      </c>
      <c r="G63" s="116">
        <f t="shared" ref="G63" si="55">SUM(G64:G65)</f>
        <v>7000</v>
      </c>
      <c r="H63" s="116">
        <f t="shared" ref="H63" si="56">SUM(H64:H65)</f>
        <v>7000</v>
      </c>
    </row>
    <row r="64" spans="1:8" x14ac:dyDescent="0.25">
      <c r="A64" s="115" t="s">
        <v>101</v>
      </c>
      <c r="B64" s="115" t="s">
        <v>114</v>
      </c>
      <c r="C64" s="115" t="s">
        <v>9</v>
      </c>
      <c r="D64" s="116">
        <v>0</v>
      </c>
      <c r="E64" s="116"/>
      <c r="F64" s="116">
        <v>0</v>
      </c>
      <c r="G64" s="116">
        <v>0</v>
      </c>
      <c r="H64" s="116">
        <v>0</v>
      </c>
    </row>
    <row r="65" spans="1:8" x14ac:dyDescent="0.25">
      <c r="A65" s="115" t="s">
        <v>101</v>
      </c>
      <c r="B65" s="115" t="s">
        <v>103</v>
      </c>
      <c r="C65" s="115" t="s">
        <v>18</v>
      </c>
      <c r="D65" s="116">
        <v>12005.93</v>
      </c>
      <c r="E65" s="116">
        <v>8110</v>
      </c>
      <c r="F65" s="116">
        <v>7000</v>
      </c>
      <c r="G65" s="116">
        <v>7000</v>
      </c>
      <c r="H65" s="116">
        <v>7000</v>
      </c>
    </row>
    <row r="66" spans="1:8" x14ac:dyDescent="0.25">
      <c r="A66" s="111" t="s">
        <v>126</v>
      </c>
      <c r="B66" s="111"/>
      <c r="C66" s="111"/>
      <c r="D66" s="112">
        <f>D67+D70</f>
        <v>1814.28</v>
      </c>
      <c r="E66" s="112">
        <f>E67+E70</f>
        <v>3543</v>
      </c>
      <c r="F66" s="112">
        <f t="shared" ref="F66" si="57">F67+F70</f>
        <v>4000</v>
      </c>
      <c r="G66" s="112">
        <f t="shared" ref="G66" si="58">G67+G70</f>
        <v>4000</v>
      </c>
      <c r="H66" s="112">
        <f t="shared" ref="H66" si="59">H67+H70</f>
        <v>4000</v>
      </c>
    </row>
    <row r="67" spans="1:8" x14ac:dyDescent="0.25">
      <c r="A67" s="113" t="s">
        <v>127</v>
      </c>
      <c r="B67" s="113"/>
      <c r="C67" s="113"/>
      <c r="D67" s="114">
        <f>D68</f>
        <v>1705.48</v>
      </c>
      <c r="E67" s="114">
        <f>E68</f>
        <v>2500</v>
      </c>
      <c r="F67" s="114">
        <f t="shared" ref="F67:F68" si="60">F68</f>
        <v>3000</v>
      </c>
      <c r="G67" s="114">
        <f t="shared" ref="G67:G68" si="61">G68</f>
        <v>3000</v>
      </c>
      <c r="H67" s="114">
        <f t="shared" ref="H67:H68" si="62">H68</f>
        <v>3000</v>
      </c>
    </row>
    <row r="68" spans="1:8" x14ac:dyDescent="0.25">
      <c r="A68" s="115" t="s">
        <v>101</v>
      </c>
      <c r="B68" s="115" t="s">
        <v>102</v>
      </c>
      <c r="C68" s="115" t="s">
        <v>8</v>
      </c>
      <c r="D68" s="116">
        <f>D69</f>
        <v>1705.48</v>
      </c>
      <c r="E68" s="116">
        <f>E69</f>
        <v>2500</v>
      </c>
      <c r="F68" s="116">
        <f t="shared" si="60"/>
        <v>3000</v>
      </c>
      <c r="G68" s="116">
        <f t="shared" si="61"/>
        <v>3000</v>
      </c>
      <c r="H68" s="116">
        <f t="shared" si="62"/>
        <v>3000</v>
      </c>
    </row>
    <row r="69" spans="1:8" x14ac:dyDescent="0.25">
      <c r="A69" s="115" t="s">
        <v>101</v>
      </c>
      <c r="B69" s="115" t="s">
        <v>103</v>
      </c>
      <c r="C69" s="115" t="s">
        <v>18</v>
      </c>
      <c r="D69" s="116">
        <v>1705.48</v>
      </c>
      <c r="E69" s="116">
        <v>2500</v>
      </c>
      <c r="F69" s="116">
        <v>3000</v>
      </c>
      <c r="G69" s="116">
        <v>3000</v>
      </c>
      <c r="H69" s="116">
        <v>3000</v>
      </c>
    </row>
    <row r="70" spans="1:8" x14ac:dyDescent="0.25">
      <c r="A70" s="113" t="s">
        <v>128</v>
      </c>
      <c r="B70" s="113"/>
      <c r="C70" s="113"/>
      <c r="D70" s="114">
        <f>D71</f>
        <v>108.8</v>
      </c>
      <c r="E70" s="114">
        <f>E71</f>
        <v>1043</v>
      </c>
      <c r="F70" s="114">
        <f t="shared" ref="F70:F71" si="63">F71</f>
        <v>1000</v>
      </c>
      <c r="G70" s="114">
        <f t="shared" ref="G70:G71" si="64">G71</f>
        <v>1000</v>
      </c>
      <c r="H70" s="114">
        <f t="shared" ref="H70:H71" si="65">H71</f>
        <v>1000</v>
      </c>
    </row>
    <row r="71" spans="1:8" x14ac:dyDescent="0.25">
      <c r="A71" s="115" t="s">
        <v>101</v>
      </c>
      <c r="B71" s="115" t="s">
        <v>102</v>
      </c>
      <c r="C71" s="115" t="s">
        <v>8</v>
      </c>
      <c r="D71" s="116">
        <f>D72</f>
        <v>108.8</v>
      </c>
      <c r="E71" s="116">
        <f>E72</f>
        <v>1043</v>
      </c>
      <c r="F71" s="116">
        <f t="shared" si="63"/>
        <v>1000</v>
      </c>
      <c r="G71" s="116">
        <f t="shared" si="64"/>
        <v>1000</v>
      </c>
      <c r="H71" s="116">
        <f t="shared" si="65"/>
        <v>1000</v>
      </c>
    </row>
    <row r="72" spans="1:8" x14ac:dyDescent="0.25">
      <c r="A72" s="115" t="s">
        <v>101</v>
      </c>
      <c r="B72" s="115" t="s">
        <v>103</v>
      </c>
      <c r="C72" s="115" t="s">
        <v>18</v>
      </c>
      <c r="D72" s="116">
        <v>108.8</v>
      </c>
      <c r="E72" s="116">
        <v>1043</v>
      </c>
      <c r="F72" s="116">
        <v>1000</v>
      </c>
      <c r="G72" s="116">
        <v>1000</v>
      </c>
      <c r="H72" s="116">
        <v>1000</v>
      </c>
    </row>
    <row r="73" spans="1:8" x14ac:dyDescent="0.25">
      <c r="A73" s="109" t="s">
        <v>129</v>
      </c>
      <c r="B73" s="109"/>
      <c r="C73" s="109"/>
      <c r="D73" s="110">
        <f t="shared" ref="D73:H75" si="66">D74</f>
        <v>1931962.71</v>
      </c>
      <c r="E73" s="110">
        <f t="shared" si="66"/>
        <v>2064600</v>
      </c>
      <c r="F73" s="110">
        <f t="shared" si="66"/>
        <v>2058400</v>
      </c>
      <c r="G73" s="110">
        <f t="shared" si="66"/>
        <v>2058400</v>
      </c>
      <c r="H73" s="110">
        <f t="shared" si="66"/>
        <v>2058400</v>
      </c>
    </row>
    <row r="74" spans="1:8" x14ac:dyDescent="0.25">
      <c r="A74" s="111" t="s">
        <v>123</v>
      </c>
      <c r="B74" s="111"/>
      <c r="C74" s="111"/>
      <c r="D74" s="112">
        <f t="shared" si="66"/>
        <v>1931962.71</v>
      </c>
      <c r="E74" s="112">
        <f t="shared" si="66"/>
        <v>2064600</v>
      </c>
      <c r="F74" s="112">
        <f t="shared" si="66"/>
        <v>2058400</v>
      </c>
      <c r="G74" s="112">
        <f t="shared" si="66"/>
        <v>2058400</v>
      </c>
      <c r="H74" s="112">
        <f t="shared" si="66"/>
        <v>2058400</v>
      </c>
    </row>
    <row r="75" spans="1:8" x14ac:dyDescent="0.25">
      <c r="A75" s="113" t="s">
        <v>124</v>
      </c>
      <c r="B75" s="113"/>
      <c r="C75" s="113"/>
      <c r="D75" s="114">
        <f t="shared" si="66"/>
        <v>1931962.71</v>
      </c>
      <c r="E75" s="114">
        <f t="shared" si="66"/>
        <v>2064600</v>
      </c>
      <c r="F75" s="114">
        <f t="shared" si="66"/>
        <v>2058400</v>
      </c>
      <c r="G75" s="114">
        <f t="shared" si="66"/>
        <v>2058400</v>
      </c>
      <c r="H75" s="114">
        <f t="shared" si="66"/>
        <v>2058400</v>
      </c>
    </row>
    <row r="76" spans="1:8" x14ac:dyDescent="0.25">
      <c r="A76" s="115" t="s">
        <v>101</v>
      </c>
      <c r="B76" s="115" t="s">
        <v>102</v>
      </c>
      <c r="C76" s="115" t="s">
        <v>8</v>
      </c>
      <c r="D76" s="116">
        <f>SUM(D77:D78)</f>
        <v>1931962.71</v>
      </c>
      <c r="E76" s="116">
        <f t="shared" ref="E76:F76" si="67">SUM(E77:E78)</f>
        <v>2064600</v>
      </c>
      <c r="F76" s="116">
        <f t="shared" si="67"/>
        <v>2058400</v>
      </c>
      <c r="G76" s="116">
        <f t="shared" ref="G76" si="68">SUM(G77:G78)</f>
        <v>2058400</v>
      </c>
      <c r="H76" s="116">
        <f t="shared" ref="H76" si="69">SUM(H77:H78)</f>
        <v>2058400</v>
      </c>
    </row>
    <row r="77" spans="1:8" x14ac:dyDescent="0.25">
      <c r="A77" s="115" t="s">
        <v>101</v>
      </c>
      <c r="B77" s="115" t="s">
        <v>114</v>
      </c>
      <c r="C77" s="115" t="s">
        <v>9</v>
      </c>
      <c r="D77" s="116">
        <v>1905230.23</v>
      </c>
      <c r="E77" s="116">
        <v>2039200</v>
      </c>
      <c r="F77" s="116">
        <v>2028400</v>
      </c>
      <c r="G77" s="116">
        <v>2028400</v>
      </c>
      <c r="H77" s="116">
        <v>2028400</v>
      </c>
    </row>
    <row r="78" spans="1:8" x14ac:dyDescent="0.25">
      <c r="A78" s="115" t="s">
        <v>101</v>
      </c>
      <c r="B78" s="115" t="s">
        <v>103</v>
      </c>
      <c r="C78" s="115" t="s">
        <v>18</v>
      </c>
      <c r="D78" s="116">
        <v>26732.48</v>
      </c>
      <c r="E78" s="116">
        <v>25400</v>
      </c>
      <c r="F78" s="116">
        <v>30000</v>
      </c>
      <c r="G78" s="116">
        <v>30000</v>
      </c>
      <c r="H78" s="116">
        <v>30000</v>
      </c>
    </row>
    <row r="79" spans="1:8" x14ac:dyDescent="0.25">
      <c r="A79" s="109" t="s">
        <v>130</v>
      </c>
      <c r="B79" s="109"/>
      <c r="C79" s="109"/>
      <c r="D79" s="110">
        <f t="shared" ref="D79:D81" si="70">D80</f>
        <v>0</v>
      </c>
      <c r="E79" s="110">
        <f>E80</f>
        <v>1000</v>
      </c>
      <c r="F79" s="110">
        <f t="shared" ref="F79:F82" si="71">F80</f>
        <v>1000</v>
      </c>
      <c r="G79" s="110">
        <f t="shared" ref="G79:G82" si="72">G80</f>
        <v>1000</v>
      </c>
      <c r="H79" s="110">
        <f t="shared" ref="H79:H82" si="73">H80</f>
        <v>1000</v>
      </c>
    </row>
    <row r="80" spans="1:8" x14ac:dyDescent="0.25">
      <c r="A80" s="111" t="s">
        <v>123</v>
      </c>
      <c r="B80" s="111"/>
      <c r="C80" s="111"/>
      <c r="D80" s="112">
        <f t="shared" si="70"/>
        <v>0</v>
      </c>
      <c r="E80" s="112">
        <f>E81</f>
        <v>1000</v>
      </c>
      <c r="F80" s="112">
        <f t="shared" si="71"/>
        <v>1000</v>
      </c>
      <c r="G80" s="112">
        <f t="shared" si="72"/>
        <v>1000</v>
      </c>
      <c r="H80" s="112">
        <f t="shared" si="73"/>
        <v>1000</v>
      </c>
    </row>
    <row r="81" spans="1:8" x14ac:dyDescent="0.25">
      <c r="A81" s="113" t="s">
        <v>125</v>
      </c>
      <c r="B81" s="113"/>
      <c r="C81" s="113"/>
      <c r="D81" s="114">
        <f t="shared" si="70"/>
        <v>0</v>
      </c>
      <c r="E81" s="114">
        <f>E82</f>
        <v>1000</v>
      </c>
      <c r="F81" s="114">
        <f t="shared" si="71"/>
        <v>1000</v>
      </c>
      <c r="G81" s="114">
        <f t="shared" si="72"/>
        <v>1000</v>
      </c>
      <c r="H81" s="114">
        <f t="shared" si="73"/>
        <v>1000</v>
      </c>
    </row>
    <row r="82" spans="1:8" x14ac:dyDescent="0.25">
      <c r="A82" s="115" t="s">
        <v>101</v>
      </c>
      <c r="B82" s="115" t="s">
        <v>106</v>
      </c>
      <c r="C82" s="115" t="s">
        <v>10</v>
      </c>
      <c r="D82" s="116">
        <v>0</v>
      </c>
      <c r="E82" s="116">
        <f>E83</f>
        <v>1000</v>
      </c>
      <c r="F82" s="116">
        <f t="shared" si="71"/>
        <v>1000</v>
      </c>
      <c r="G82" s="116">
        <f t="shared" si="72"/>
        <v>1000</v>
      </c>
      <c r="H82" s="116">
        <f t="shared" si="73"/>
        <v>1000</v>
      </c>
    </row>
    <row r="83" spans="1:8" x14ac:dyDescent="0.25">
      <c r="A83" s="115" t="s">
        <v>101</v>
      </c>
      <c r="B83" s="115" t="s">
        <v>107</v>
      </c>
      <c r="C83" s="115" t="s">
        <v>108</v>
      </c>
      <c r="D83" s="116">
        <v>0</v>
      </c>
      <c r="E83" s="116">
        <v>1000</v>
      </c>
      <c r="F83" s="116">
        <v>1000</v>
      </c>
      <c r="G83" s="116">
        <v>1000</v>
      </c>
      <c r="H83" s="116">
        <v>1000</v>
      </c>
    </row>
    <row r="84" spans="1:8" x14ac:dyDescent="0.25">
      <c r="A84" s="109" t="s">
        <v>131</v>
      </c>
      <c r="B84" s="109"/>
      <c r="C84" s="109"/>
      <c r="D84" s="110">
        <f t="shared" ref="D84:H87" si="74">D85</f>
        <v>29104.65</v>
      </c>
      <c r="E84" s="110">
        <f t="shared" si="74"/>
        <v>30000</v>
      </c>
      <c r="F84" s="110">
        <f t="shared" si="74"/>
        <v>32000</v>
      </c>
      <c r="G84" s="110">
        <f t="shared" si="74"/>
        <v>32000</v>
      </c>
      <c r="H84" s="110">
        <f t="shared" si="74"/>
        <v>32000</v>
      </c>
    </row>
    <row r="85" spans="1:8" x14ac:dyDescent="0.25">
      <c r="A85" s="111" t="s">
        <v>123</v>
      </c>
      <c r="B85" s="111"/>
      <c r="C85" s="111"/>
      <c r="D85" s="112">
        <f t="shared" si="74"/>
        <v>29104.65</v>
      </c>
      <c r="E85" s="112">
        <f t="shared" si="74"/>
        <v>30000</v>
      </c>
      <c r="F85" s="112">
        <f t="shared" si="74"/>
        <v>32000</v>
      </c>
      <c r="G85" s="112">
        <f t="shared" si="74"/>
        <v>32000</v>
      </c>
      <c r="H85" s="112">
        <f t="shared" si="74"/>
        <v>32000</v>
      </c>
    </row>
    <row r="86" spans="1:8" x14ac:dyDescent="0.25">
      <c r="A86" s="113" t="s">
        <v>124</v>
      </c>
      <c r="B86" s="113"/>
      <c r="C86" s="113"/>
      <c r="D86" s="114">
        <f>D87</f>
        <v>29104.65</v>
      </c>
      <c r="E86" s="114">
        <f t="shared" si="74"/>
        <v>30000</v>
      </c>
      <c r="F86" s="114">
        <f t="shared" si="74"/>
        <v>32000</v>
      </c>
      <c r="G86" s="114">
        <f t="shared" si="74"/>
        <v>32000</v>
      </c>
      <c r="H86" s="114">
        <f t="shared" si="74"/>
        <v>32000</v>
      </c>
    </row>
    <row r="87" spans="1:8" x14ac:dyDescent="0.25">
      <c r="A87" s="115" t="s">
        <v>101</v>
      </c>
      <c r="B87" s="115" t="s">
        <v>106</v>
      </c>
      <c r="C87" s="115" t="s">
        <v>10</v>
      </c>
      <c r="D87" s="116">
        <f>D88</f>
        <v>29104.65</v>
      </c>
      <c r="E87" s="116">
        <f t="shared" si="74"/>
        <v>30000</v>
      </c>
      <c r="F87" s="116">
        <f t="shared" si="74"/>
        <v>32000</v>
      </c>
      <c r="G87" s="116">
        <f t="shared" si="74"/>
        <v>32000</v>
      </c>
      <c r="H87" s="116">
        <f t="shared" si="74"/>
        <v>32000</v>
      </c>
    </row>
    <row r="88" spans="1:8" x14ac:dyDescent="0.25">
      <c r="A88" s="115" t="s">
        <v>101</v>
      </c>
      <c r="B88" s="115" t="s">
        <v>107</v>
      </c>
      <c r="C88" s="115" t="s">
        <v>108</v>
      </c>
      <c r="D88" s="116">
        <v>29104.65</v>
      </c>
      <c r="E88" s="116">
        <v>30000</v>
      </c>
      <c r="F88" s="116">
        <v>32000</v>
      </c>
      <c r="G88" s="116">
        <v>32000</v>
      </c>
      <c r="H88" s="116">
        <v>32000</v>
      </c>
    </row>
    <row r="89" spans="1:8" x14ac:dyDescent="0.25">
      <c r="A89" s="109" t="s">
        <v>130</v>
      </c>
      <c r="B89" s="109"/>
      <c r="C89" s="109"/>
      <c r="D89" s="110">
        <f>D90</f>
        <v>178.74</v>
      </c>
      <c r="E89" s="110">
        <f t="shared" ref="E89" si="75">E90</f>
        <v>387230</v>
      </c>
      <c r="F89" s="110">
        <f>F90</f>
        <v>0</v>
      </c>
      <c r="G89" s="110">
        <f t="shared" ref="G89:H90" si="76">G90</f>
        <v>0</v>
      </c>
      <c r="H89" s="110">
        <f t="shared" si="76"/>
        <v>0</v>
      </c>
    </row>
    <row r="90" spans="1:8" x14ac:dyDescent="0.25">
      <c r="A90" s="111" t="s">
        <v>126</v>
      </c>
      <c r="B90" s="111"/>
      <c r="C90" s="111"/>
      <c r="D90" s="112">
        <f>D91</f>
        <v>178.74</v>
      </c>
      <c r="E90" s="112">
        <f>E91+E94</f>
        <v>387230</v>
      </c>
      <c r="F90" s="112">
        <f>F91</f>
        <v>0</v>
      </c>
      <c r="G90" s="112">
        <f t="shared" si="76"/>
        <v>0</v>
      </c>
      <c r="H90" s="112">
        <f t="shared" si="76"/>
        <v>0</v>
      </c>
    </row>
    <row r="91" spans="1:8" x14ac:dyDescent="0.25">
      <c r="A91" s="113" t="s">
        <v>127</v>
      </c>
      <c r="B91" s="113"/>
      <c r="C91" s="113"/>
      <c r="D91" s="114">
        <f>D92</f>
        <v>178.74</v>
      </c>
      <c r="E91" s="114">
        <f>E92</f>
        <v>0</v>
      </c>
      <c r="F91" s="114">
        <f t="shared" ref="F91:H91" si="77">F92</f>
        <v>0</v>
      </c>
      <c r="G91" s="114">
        <f t="shared" si="77"/>
        <v>0</v>
      </c>
      <c r="H91" s="114">
        <f t="shared" si="77"/>
        <v>0</v>
      </c>
    </row>
    <row r="92" spans="1:8" x14ac:dyDescent="0.25">
      <c r="A92" s="115" t="s">
        <v>101</v>
      </c>
      <c r="B92" s="115" t="s">
        <v>106</v>
      </c>
      <c r="C92" s="115" t="s">
        <v>10</v>
      </c>
      <c r="D92" s="116">
        <f>D93</f>
        <v>178.74</v>
      </c>
      <c r="E92" s="116">
        <v>0</v>
      </c>
      <c r="F92" s="116">
        <v>0</v>
      </c>
      <c r="G92" s="116">
        <v>0</v>
      </c>
      <c r="H92" s="116">
        <v>0</v>
      </c>
    </row>
    <row r="93" spans="1:8" x14ac:dyDescent="0.25">
      <c r="A93" s="115" t="s">
        <v>101</v>
      </c>
      <c r="B93" s="115" t="s">
        <v>107</v>
      </c>
      <c r="C93" s="115" t="s">
        <v>108</v>
      </c>
      <c r="D93" s="116">
        <v>178.74</v>
      </c>
      <c r="E93" s="116">
        <v>0</v>
      </c>
      <c r="F93" s="116">
        <v>0</v>
      </c>
      <c r="G93" s="116">
        <v>0</v>
      </c>
      <c r="H93" s="116">
        <v>0</v>
      </c>
    </row>
    <row r="94" spans="1:8" x14ac:dyDescent="0.25">
      <c r="A94" s="109" t="s">
        <v>132</v>
      </c>
      <c r="B94" s="109"/>
      <c r="C94" s="109"/>
      <c r="D94" s="110">
        <v>0</v>
      </c>
      <c r="E94" s="110">
        <f>E95+E100</f>
        <v>387230</v>
      </c>
      <c r="F94" s="110">
        <f t="shared" ref="F94" si="78">F95+F100</f>
        <v>393900</v>
      </c>
      <c r="G94" s="110">
        <f t="shared" ref="G94" si="79">G95+G100</f>
        <v>393900</v>
      </c>
      <c r="H94" s="110">
        <f t="shared" ref="H94" si="80">H95+H100</f>
        <v>393900</v>
      </c>
    </row>
    <row r="95" spans="1:8" x14ac:dyDescent="0.25">
      <c r="A95" s="111" t="s">
        <v>99</v>
      </c>
      <c r="B95" s="111"/>
      <c r="C95" s="111"/>
      <c r="D95" s="112">
        <v>0</v>
      </c>
      <c r="E95" s="112">
        <f>E96</f>
        <v>53030</v>
      </c>
      <c r="F95" s="112">
        <f t="shared" ref="F95:F96" si="81">F96</f>
        <v>37700</v>
      </c>
      <c r="G95" s="112">
        <f t="shared" ref="G95:G96" si="82">G96</f>
        <v>37700</v>
      </c>
      <c r="H95" s="112">
        <f t="shared" ref="H95:H96" si="83">H96</f>
        <v>37700</v>
      </c>
    </row>
    <row r="96" spans="1:8" x14ac:dyDescent="0.25">
      <c r="A96" s="113" t="s">
        <v>113</v>
      </c>
      <c r="B96" s="113"/>
      <c r="C96" s="113"/>
      <c r="D96" s="114">
        <v>0</v>
      </c>
      <c r="E96" s="114">
        <f>E97</f>
        <v>53030</v>
      </c>
      <c r="F96" s="114">
        <f t="shared" si="81"/>
        <v>37700</v>
      </c>
      <c r="G96" s="114">
        <f t="shared" si="82"/>
        <v>37700</v>
      </c>
      <c r="H96" s="114">
        <f t="shared" si="83"/>
        <v>37700</v>
      </c>
    </row>
    <row r="97" spans="1:8" x14ac:dyDescent="0.25">
      <c r="A97" s="115" t="s">
        <v>101</v>
      </c>
      <c r="B97" s="115" t="s">
        <v>102</v>
      </c>
      <c r="C97" s="115" t="s">
        <v>8</v>
      </c>
      <c r="D97" s="116">
        <f>D98</f>
        <v>0</v>
      </c>
      <c r="E97" s="116">
        <f>SUM(E98:E99)</f>
        <v>53030</v>
      </c>
      <c r="F97" s="116">
        <f t="shared" ref="F97" si="84">SUM(F98:F99)</f>
        <v>37700</v>
      </c>
      <c r="G97" s="116">
        <f t="shared" ref="G97" si="85">SUM(G98:G99)</f>
        <v>37700</v>
      </c>
      <c r="H97" s="116">
        <f t="shared" ref="H97" si="86">SUM(H98:H99)</f>
        <v>37700</v>
      </c>
    </row>
    <row r="98" spans="1:8" x14ac:dyDescent="0.25">
      <c r="A98" s="115" t="s">
        <v>101</v>
      </c>
      <c r="B98" s="115" t="s">
        <v>114</v>
      </c>
      <c r="C98" s="115" t="s">
        <v>9</v>
      </c>
      <c r="D98" s="116">
        <v>0</v>
      </c>
      <c r="E98" s="116">
        <v>51130</v>
      </c>
      <c r="F98" s="116">
        <v>37700</v>
      </c>
      <c r="G98" s="116">
        <v>37700</v>
      </c>
      <c r="H98" s="116">
        <v>37700</v>
      </c>
    </row>
    <row r="99" spans="1:8" x14ac:dyDescent="0.25">
      <c r="A99" s="115" t="s">
        <v>101</v>
      </c>
      <c r="B99" s="115" t="s">
        <v>103</v>
      </c>
      <c r="C99" s="115" t="s">
        <v>18</v>
      </c>
      <c r="D99" s="116">
        <v>0</v>
      </c>
      <c r="E99" s="116">
        <v>1900</v>
      </c>
      <c r="F99" s="116">
        <v>0</v>
      </c>
      <c r="G99" s="116">
        <v>0</v>
      </c>
      <c r="H99" s="116">
        <v>0</v>
      </c>
    </row>
    <row r="100" spans="1:8" x14ac:dyDescent="0.25">
      <c r="A100" s="111" t="s">
        <v>123</v>
      </c>
      <c r="B100" s="111"/>
      <c r="C100" s="111"/>
      <c r="D100" s="112">
        <f>D101</f>
        <v>96970.9</v>
      </c>
      <c r="E100" s="112">
        <f>E101</f>
        <v>334200</v>
      </c>
      <c r="F100" s="112">
        <f t="shared" ref="F100:F101" si="87">F101</f>
        <v>356200</v>
      </c>
      <c r="G100" s="112">
        <f t="shared" ref="G100:G101" si="88">G101</f>
        <v>356200</v>
      </c>
      <c r="H100" s="112">
        <f t="shared" ref="H100:H101" si="89">H101</f>
        <v>356200</v>
      </c>
    </row>
    <row r="101" spans="1:8" x14ac:dyDescent="0.25">
      <c r="A101" s="113" t="s">
        <v>124</v>
      </c>
      <c r="B101" s="113"/>
      <c r="C101" s="113"/>
      <c r="D101" s="114">
        <f>D102</f>
        <v>96970.9</v>
      </c>
      <c r="E101" s="114">
        <f>E102</f>
        <v>334200</v>
      </c>
      <c r="F101" s="114">
        <f t="shared" si="87"/>
        <v>356200</v>
      </c>
      <c r="G101" s="114">
        <f t="shared" si="88"/>
        <v>356200</v>
      </c>
      <c r="H101" s="114">
        <f t="shared" si="89"/>
        <v>356200</v>
      </c>
    </row>
    <row r="102" spans="1:8" x14ac:dyDescent="0.25">
      <c r="A102" s="115" t="s">
        <v>101</v>
      </c>
      <c r="B102" s="115" t="s">
        <v>102</v>
      </c>
      <c r="C102" s="115" t="s">
        <v>8</v>
      </c>
      <c r="D102" s="116">
        <f>SUM(D103:D104)</f>
        <v>96970.9</v>
      </c>
      <c r="E102" s="116">
        <f>SUM(E103:E104)</f>
        <v>334200</v>
      </c>
      <c r="F102" s="116">
        <f t="shared" ref="F102" si="90">SUM(F103:F104)</f>
        <v>356200</v>
      </c>
      <c r="G102" s="116">
        <f t="shared" ref="G102" si="91">SUM(G103:G104)</f>
        <v>356200</v>
      </c>
      <c r="H102" s="116">
        <f t="shared" ref="H102" si="92">SUM(H103:H104)</f>
        <v>356200</v>
      </c>
    </row>
    <row r="103" spans="1:8" x14ac:dyDescent="0.25">
      <c r="A103" s="115" t="s">
        <v>101</v>
      </c>
      <c r="B103" s="115" t="s">
        <v>114</v>
      </c>
      <c r="C103" s="115" t="s">
        <v>9</v>
      </c>
      <c r="D103" s="116">
        <v>92602.08</v>
      </c>
      <c r="E103" s="116">
        <v>318900</v>
      </c>
      <c r="F103" s="116">
        <v>336900</v>
      </c>
      <c r="G103" s="116">
        <v>336900</v>
      </c>
      <c r="H103" s="116">
        <v>336900</v>
      </c>
    </row>
    <row r="104" spans="1:8" x14ac:dyDescent="0.25">
      <c r="A104" s="115" t="s">
        <v>101</v>
      </c>
      <c r="B104" s="115" t="s">
        <v>103</v>
      </c>
      <c r="C104" s="115" t="s">
        <v>18</v>
      </c>
      <c r="D104" s="116">
        <v>4368.82</v>
      </c>
      <c r="E104" s="116">
        <v>15300</v>
      </c>
      <c r="F104" s="116">
        <v>19300</v>
      </c>
      <c r="G104" s="116">
        <v>19300</v>
      </c>
      <c r="H104" s="116">
        <v>19300</v>
      </c>
    </row>
  </sheetData>
  <mergeCells count="3">
    <mergeCell ref="A6:C6"/>
    <mergeCell ref="A3:I3"/>
    <mergeCell ref="A1:J1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2024-07-15T07:58:20Z</cp:lastPrinted>
  <dcterms:created xsi:type="dcterms:W3CDTF">2022-08-12T12:51:27Z</dcterms:created>
  <dcterms:modified xsi:type="dcterms:W3CDTF">2025-10-15T12:52:02Z</dcterms:modified>
</cp:coreProperties>
</file>